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ЕЛЛАЖИ SGR-V-Zn" sheetId="2" r:id="rId1"/>
  </sheets>
  <definedNames>
    <definedName name="_xlnm.Print_Area" localSheetId="0">'СТЕЛЛАЖИ SGR-V-Zn'!$A$1:$H$159</definedName>
  </definedNames>
  <calcPr calcId="152511" refMode="R1C1"/>
</workbook>
</file>

<file path=xl/calcChain.xml><?xml version="1.0" encoding="utf-8"?>
<calcChain xmlns="http://schemas.openxmlformats.org/spreadsheetml/2006/main">
  <c r="E109" i="2" l="1"/>
  <c r="E110" i="2"/>
  <c r="E111" i="2"/>
  <c r="E112" i="2"/>
  <c r="E113" i="2"/>
  <c r="E114" i="2"/>
  <c r="E115" i="2"/>
  <c r="E116" i="2"/>
  <c r="E117" i="2"/>
  <c r="E118" i="2"/>
  <c r="E119" i="2"/>
  <c r="E120" i="2"/>
  <c r="E130" i="2"/>
  <c r="E143" i="2" s="1"/>
  <c r="E131" i="2"/>
  <c r="E144" i="2" s="1"/>
  <c r="E132" i="2"/>
  <c r="E145" i="2" s="1"/>
  <c r="E133" i="2"/>
  <c r="E146" i="2" s="1"/>
  <c r="E134" i="2"/>
  <c r="E147" i="2" s="1"/>
  <c r="E135" i="2"/>
  <c r="E148" i="2" s="1"/>
  <c r="E136" i="2"/>
  <c r="E149" i="2" s="1"/>
  <c r="E137" i="2"/>
  <c r="E150" i="2" s="1"/>
  <c r="E138" i="2"/>
  <c r="E151" i="2" s="1"/>
  <c r="E139" i="2"/>
  <c r="E152" i="2" s="1"/>
  <c r="E140" i="2"/>
  <c r="E153" i="2" s="1"/>
  <c r="E141" i="2"/>
  <c r="E154" i="2" s="1"/>
  <c r="E14" i="2" l="1"/>
  <c r="E64" i="2"/>
  <c r="E38" i="2"/>
  <c r="E13" i="2"/>
  <c r="E63" i="2"/>
  <c r="E39" i="2"/>
  <c r="E79" i="2"/>
  <c r="E80" i="2"/>
  <c r="E54" i="2"/>
  <c r="E55" i="2"/>
  <c r="E30" i="2"/>
  <c r="E29" i="2"/>
  <c r="E9" i="2"/>
  <c r="E59" i="2"/>
  <c r="E10" i="2"/>
  <c r="E60" i="2"/>
  <c r="E34" i="2"/>
  <c r="E35" i="2"/>
  <c r="E46" i="2"/>
  <c r="E72" i="2"/>
  <c r="E21" i="2"/>
  <c r="E22" i="2"/>
  <c r="E71" i="2"/>
  <c r="E65" i="2"/>
  <c r="E66" i="2"/>
  <c r="E41" i="2"/>
  <c r="E40" i="2"/>
  <c r="E15" i="2"/>
  <c r="E16" i="2"/>
  <c r="E37" i="2"/>
  <c r="E11" i="2"/>
  <c r="E61" i="2"/>
  <c r="E62" i="2"/>
  <c r="E36" i="2"/>
  <c r="E12" i="2"/>
  <c r="E82" i="2"/>
  <c r="E31" i="2"/>
  <c r="E32" i="2"/>
  <c r="E81" i="2"/>
  <c r="E56" i="2"/>
  <c r="E57" i="2"/>
  <c r="E52" i="2"/>
  <c r="E27" i="2"/>
  <c r="E77" i="2"/>
  <c r="E28" i="2"/>
  <c r="E78" i="2"/>
  <c r="E53" i="2"/>
  <c r="E25" i="2"/>
  <c r="E75" i="2"/>
  <c r="E26" i="2"/>
  <c r="E76" i="2"/>
  <c r="E51" i="2"/>
  <c r="E50" i="2"/>
  <c r="E23" i="2"/>
  <c r="E49" i="2"/>
  <c r="E47" i="2"/>
  <c r="E48" i="2"/>
  <c r="E73" i="2"/>
  <c r="E74" i="2"/>
  <c r="E24" i="2"/>
  <c r="E44" i="2"/>
  <c r="E45" i="2"/>
  <c r="E69" i="2"/>
  <c r="E19" i="2"/>
  <c r="E20" i="2"/>
  <c r="E70" i="2"/>
  <c r="E42" i="2"/>
  <c r="E43" i="2"/>
  <c r="E67" i="2"/>
  <c r="E17" i="2"/>
  <c r="E68" i="2"/>
  <c r="E18" i="2"/>
</calcChain>
</file>

<file path=xl/sharedStrings.xml><?xml version="1.0" encoding="utf-8"?>
<sst xmlns="http://schemas.openxmlformats.org/spreadsheetml/2006/main" count="426" uniqueCount="295">
  <si>
    <t>ПРИ  УСТАНОВКИЕ СТЕЛЛАЖЕЙ В ЛИНИЮ НАГРУЗОЧНЫЕ ХАРАКТЕРИСТИКИ СОХРАНЯЮТСЯ.</t>
  </si>
  <si>
    <t xml:space="preserve">Минимальной количество полок на секцию стеллажа- не менее трех штук. </t>
  </si>
  <si>
    <t>Стеллаж поставляется в разборном виде</t>
  </si>
  <si>
    <t>В каждой секции стеллажные балки нижнего яруса размещаются не выше 500 мм от пола, включая стеллаж высотой 3500 мм с количеством ярусов не более пяти. Для стеллажей высотой 3,5 с 6-ю нагружаемыми ярусами высота размещения нижнего яруса не выше 200 мм</t>
  </si>
  <si>
    <t xml:space="preserve">Распределенная нагрузка на каждый ярус шириной от 1200мм до 1800мм составляет 500кг, на ярус шириной 2100мм - 450кг. Грузоподъемность секции стеллажа составляет до 4000кг.  </t>
  </si>
  <si>
    <t xml:space="preserve"> SGR-V-Zn Комплект балок 2100 с стяжкой 1000 , SGR-V-Zn полки 1000х150-14шт</t>
  </si>
  <si>
    <t>-</t>
  </si>
  <si>
    <t>SGR-V-Zn Ярус2100х1000</t>
  </si>
  <si>
    <t xml:space="preserve"> SGR-V-Zn Комплект балок 2100 с стяжкой 800 , SGR-V-Zn полки 800х150-14шт</t>
  </si>
  <si>
    <t>SGR-V-Zn Ярус2100х800</t>
  </si>
  <si>
    <t xml:space="preserve"> SGR-V-Zn Комплект балок 2100 с стяжкой 600 , SGR-V-Zn полки 600х150-14шт</t>
  </si>
  <si>
    <t>SGR-V-Zn Ярус2100х600</t>
  </si>
  <si>
    <t xml:space="preserve"> SGR-V-Zn Комплект балок 1800 с стяжкой 1000 , SGR-V-Zn полки 1000х150-12шт</t>
  </si>
  <si>
    <t>SGR-V-Zn Ярус1800х1000</t>
  </si>
  <si>
    <t xml:space="preserve"> SGR-V-Zn Комплект балок 1800 с стяжкой 800 , SGR-V-Zn полки 800х150-12шт</t>
  </si>
  <si>
    <t>SGR-V-Zn Ярус1800х800</t>
  </si>
  <si>
    <t xml:space="preserve"> SGR-V-Zn Комплект балок 1800 с стяжкой 600 , SGR-V-Zn полки 600х150-12шт</t>
  </si>
  <si>
    <t>SGR-V-Zn Ярус1800х600</t>
  </si>
  <si>
    <t xml:space="preserve"> SGR-V-Zn Комплект балок 1500 с стяжкой 1000 , SGR-V-Zn полки 1000х150-10шт</t>
  </si>
  <si>
    <t>SGR-V-Zn Ярус1500х1000</t>
  </si>
  <si>
    <t xml:space="preserve"> SGR-V-Zn Комплект балок 1500 с стяжкой 800, SGR-V-Zn полки 800х150-10шт</t>
  </si>
  <si>
    <t>SGR-V-Zn Ярус1500х800</t>
  </si>
  <si>
    <t xml:space="preserve"> SGR-V-Zn Комплект балок 1500 с стяжкой 600 , SGR-V-Zn полки 600х150-10шт</t>
  </si>
  <si>
    <t>SGR-V-Zn Ярус1500х600</t>
  </si>
  <si>
    <t xml:space="preserve"> SGR-V-Zn Комплект балок 1200 со стяжкой 1000  , SGR-V-Zn полки 1000х150-8шт</t>
  </si>
  <si>
    <t>SGR-V-Zn Ярус1200х1000</t>
  </si>
  <si>
    <t xml:space="preserve"> SGRКомплект балок 1200 со стяжкой 800  , SGR-V-Zn полки 800х150-8шт</t>
  </si>
  <si>
    <t>SGR-V-Zn Ярус1200х800</t>
  </si>
  <si>
    <t xml:space="preserve"> SGR-V-Zn Комплект балок 1200 со стяжкой 600 , SGR-V-Zn полки 600х150-8шт</t>
  </si>
  <si>
    <t>SGR-V-Zn Ярус1200х600</t>
  </si>
  <si>
    <t>Ярус стеллажей серии SGR-V-Zn</t>
  </si>
  <si>
    <t>SGR-V-Zn Профиль балки балки 2100-2шт, SGR фурнитура для балок-1шт, SGR-V-Zn стяжки балок 1000</t>
  </si>
  <si>
    <t xml:space="preserve">SGR-V-Zn Комплект балок 2100 с стяжкой 1000 </t>
  </si>
  <si>
    <t>SGR-V-Zn Профиль балки балки 2100-2шт, SGR фурнитура для балок-1шт,SGR-V-Zn стяжки балок  800</t>
  </si>
  <si>
    <t xml:space="preserve">SGR-V-Zn Комплект балок 2100 с стяжкой 800 </t>
  </si>
  <si>
    <t>SGR-V-Zn Профиль балки балки 2100-2шт, SGR фурнитура для балок-1шт, Две SGR-V-Zn стяжки балок 600</t>
  </si>
  <si>
    <t xml:space="preserve">SGR-V-Zn Комплект балок 2100 с стяжкой 600 </t>
  </si>
  <si>
    <t>SGR-V-Zn Профиль балки балки 1800-2шт, SGR фурнитура для балок-1шт, SGR-V-Zn Стяжка балок 1000</t>
  </si>
  <si>
    <t xml:space="preserve">SGR-V-Zn Комплект балок 1800 с стяжкой 1000 </t>
  </si>
  <si>
    <t>SGR-V-Zn Профиль балки балки 1800-2шт, SGR фурнитура для балок-1шт,SGR-V-Zn Стяжка балок 800</t>
  </si>
  <si>
    <t xml:space="preserve">SGR-V-Zn Комплект балок 1800 с стяжкой 800 </t>
  </si>
  <si>
    <t>SGR-V-Zn Профиль балки балки 1800-2шт, SGR фурнитура для балок-1шт,SGR-V-Zn Стяжка балок 600</t>
  </si>
  <si>
    <t xml:space="preserve">SGR-V-Zn Комплект балок 1800  с стяжкой 600 </t>
  </si>
  <si>
    <t>SGR-V-Zn Профиль балки балки 1500-2шт, SGR фурнитура для балок-1шт, SGR-V-Zn Стяжка балок 1000</t>
  </si>
  <si>
    <t>SGR-V-Zn Комплект балок 1500 с стяжкой 1000</t>
  </si>
  <si>
    <t>SGR-V-Zn Профиль балки балки 1500-2шт, SGR фурнитура для балок-1шт, SGR-V-Zn Стяжка балок 800</t>
  </si>
  <si>
    <t>SGR-V-Zn Комплект балок 1500 с стяжкой 800</t>
  </si>
  <si>
    <t>SGR-V-Zn Профиль балки балки 1500-2шт, SGR фурнитура для балок-1шт, SGR-V-Zn Стяжка балок 600</t>
  </si>
  <si>
    <t xml:space="preserve">SGR-V-Zn Комплект балок 1500 с стяжкой 600 </t>
  </si>
  <si>
    <t>SGR-V-Zn Профиль балки балки 1200-2шт, SGR фурнитура для балок-1шт, SGR-V-Zn Стяжка балок 1000</t>
  </si>
  <si>
    <t>SGR-V-Zn Комплект балок 1200  с стяжкой 1000</t>
  </si>
  <si>
    <t>SGR-V-Zn Профиль балки балки 1200-2шт, SGR фурнитура для балок-1шт, SGR-V-Zn Стяжка балок 800</t>
  </si>
  <si>
    <t>SGR-V-Zn Комплект балок 1200  с стяжкой 800</t>
  </si>
  <si>
    <t>SGR-V-Zn Профиль балки балки 1200-2шт, SGR фурнитура для балок-1шт, SGR-V-Zn Стяжка балок 600</t>
  </si>
  <si>
    <t>SGR-V-Zn Комплект балок 1200  с стяжкой 600</t>
  </si>
  <si>
    <t>Комплекты балок стеллажей серии  SGR-V-Zn укомплектованные стяжками</t>
  </si>
  <si>
    <t>SGR-V-Zn Профиль балки балки 2100-2шт, SGR фурнитура для балок-1шт</t>
  </si>
  <si>
    <r>
      <t xml:space="preserve">SGR-V-Zn Комплект балок 2100 </t>
    </r>
    <r>
      <rPr>
        <b/>
        <sz val="8"/>
        <rFont val="Arial"/>
        <family val="2"/>
        <charset val="204"/>
      </rPr>
      <t>без стяжек</t>
    </r>
  </si>
  <si>
    <t>SGR-V-Zn Профиль балки балки 1800-2шт, SGR фурнитура для балок-1шт</t>
  </si>
  <si>
    <r>
      <t xml:space="preserve">SGR-V-Zn Комплект балок 1800 </t>
    </r>
    <r>
      <rPr>
        <b/>
        <sz val="8"/>
        <rFont val="Arial"/>
        <family val="2"/>
        <charset val="204"/>
      </rPr>
      <t>без стяжек</t>
    </r>
  </si>
  <si>
    <t>SGR-V-Zn Профиль балки балки 1500-2шт, SGR фурнитура для балок-1шт</t>
  </si>
  <si>
    <r>
      <t xml:space="preserve">SGR-V-Zn Комплект балок 1500 </t>
    </r>
    <r>
      <rPr>
        <b/>
        <sz val="8"/>
        <rFont val="Arial"/>
        <family val="2"/>
        <charset val="204"/>
      </rPr>
      <t>без стяжек</t>
    </r>
  </si>
  <si>
    <t>SGR-V-Zn Профиль балки балки 1200-2шт, SGR фурнитура для балок-1шт</t>
  </si>
  <si>
    <r>
      <t xml:space="preserve">SGR-V-Zn Комплект балок 1200 </t>
    </r>
    <r>
      <rPr>
        <b/>
        <sz val="8"/>
        <rFont val="Arial"/>
        <family val="2"/>
        <charset val="204"/>
      </rPr>
      <t>без стяжки</t>
    </r>
  </si>
  <si>
    <t>стяжка балок нового абразца формы V</t>
  </si>
  <si>
    <t>SGR-V-Zn Стяжка балок-1000</t>
  </si>
  <si>
    <t>SGR-V-Zn Стяжка балок-800</t>
  </si>
  <si>
    <t>SGR-V-Zn Стяжка балок -600</t>
  </si>
  <si>
    <t>Балки стеллажей серии SGR-V-Zn</t>
  </si>
  <si>
    <t>SGR-V-Zn полка 150х1000-14шт</t>
  </si>
  <si>
    <t>SGR-V-Zn Настил 2100х1000</t>
  </si>
  <si>
    <t>SGR-V-Zn полка 150х800-14шт</t>
  </si>
  <si>
    <t>SGR-V-Zn Настил 2100х800</t>
  </si>
  <si>
    <t>SGR-V-Zn полка 150х600-14шт</t>
  </si>
  <si>
    <t>SGR-V-Zn Настил 2100х600</t>
  </si>
  <si>
    <t>SGR-V-Zn полка 150х1000-12шт</t>
  </si>
  <si>
    <t>SGR-V-Zn Настил 1800х1000</t>
  </si>
  <si>
    <t>SGR-V-Zn полка 150х800-12шт</t>
  </si>
  <si>
    <t>SGR-V-Zn Настил 1800х800</t>
  </si>
  <si>
    <t>SGR-V-Zn полка 150х600-12шт</t>
  </si>
  <si>
    <t>SGR-V-Zn Настил 1800х600</t>
  </si>
  <si>
    <t>SGR-V-Zn полка 150х1000 -10шт</t>
  </si>
  <si>
    <t>SGR-V-Zn Настил 1500х1000</t>
  </si>
  <si>
    <t>SGR-V-Zn полка 150х800 -10шт</t>
  </si>
  <si>
    <t>SGR-V-Zn Настил 1500х800</t>
  </si>
  <si>
    <t>SGR-V-Zn полка 150х600 -10шт</t>
  </si>
  <si>
    <t>SGR-V-Zn  Настил 1500х600</t>
  </si>
  <si>
    <t>SGR-V-Zn полка 150х1000 -8шт</t>
  </si>
  <si>
    <t>SGR-V-Zn Настил  1200х1000</t>
  </si>
  <si>
    <t>SGR-V-Zn полка 150х800-8шт</t>
  </si>
  <si>
    <t>SGR-V-Zn Настил 1200х800</t>
  </si>
  <si>
    <t>SGR-V-Zn полка 150х600 8шт</t>
  </si>
  <si>
    <t>SGR-V-Zn Настил 1200х600</t>
  </si>
  <si>
    <t>SGR-V-Zn Полка-150х1000-1шт</t>
  </si>
  <si>
    <t>SGR-V-Zn Полка  150х1000</t>
  </si>
  <si>
    <t>SGR-V-Zn Полка-150х800-1шт</t>
  </si>
  <si>
    <t>SGR-V-Zn Полка  150х800</t>
  </si>
  <si>
    <t>SGR-V-Zn Полка -150х600 -1шт</t>
  </si>
  <si>
    <t>SGR-V-Zn Полка  150х600</t>
  </si>
  <si>
    <t>Металлические настилы стеллажей серии SGR-V-Zn</t>
  </si>
  <si>
    <t xml:space="preserve">8 анкерных болтов М12х60 </t>
  </si>
  <si>
    <t>Комплект крепежа для крепления стеллажа к полу</t>
  </si>
  <si>
    <t>2 анкерных болта не менее М12х60                                             (на одну раму необходимо 2 комплекта)</t>
  </si>
  <si>
    <t>Комплект крепежа для крепления стойки к полу</t>
  </si>
  <si>
    <t xml:space="preserve"> SGR-Zn стойка  3,0-2 шт., SGR-Zn стяжка951-3 шт., SGR-Zn стяжка1141-4 шт.,  SGR-Zn Рамный комплект №2. </t>
  </si>
  <si>
    <t>SGR-Zn рама 3000х1000</t>
  </si>
  <si>
    <t xml:space="preserve"> SGR-Zn стойка  3,0-2 шт., SGR-Zn стяжка751-2 шт., SGR-Zn стяжка1141-3 шт.,  SGR-Zn Рамный комплект №2. </t>
  </si>
  <si>
    <t>SGR-Zn рама 3000х800</t>
  </si>
  <si>
    <t xml:space="preserve"> SGR-Zn  стойка  3,0-2 шт., SGR-Zn  стяжка551-3 шт., стяжка SGR-Zn 951-3 шт.,  SGR-Zn Рамный комплект №2. </t>
  </si>
  <si>
    <t>SGR-Zn рама 3000х600</t>
  </si>
  <si>
    <t xml:space="preserve"> SGR-Zn стойка  2.5-2 шт., SGR-Zn стяжка951-3 шт., SGR-Zn стяжка1141-3 шт.,  SGR-Zn Рамный комплект №1. </t>
  </si>
  <si>
    <t>SGR-Zn рама 2500х1000</t>
  </si>
  <si>
    <t xml:space="preserve"> SGR-Zn стойка  2.5-2 шт., SGR-Zn стяжка751-3 шт., SGR-Zn стяжка1141-2 шт.,  SGR-Zn Рамный комплект №1. </t>
  </si>
  <si>
    <t>SGR-Zn рама 2500х800</t>
  </si>
  <si>
    <t xml:space="preserve"> SGR-Zn стойка  2.5-2 шт., SGR-Zn стяжка551-2 шт., SGR-Zn стяжка951-3 шт.,  SGR-Zn Рамный комплект №1. </t>
  </si>
  <si>
    <t>SGR-Zn рама 2500х600</t>
  </si>
  <si>
    <t xml:space="preserve"> SGR-Zn стойка  2.0-2 шт., SGR-Zn стяжка951-2 шт., SGR-Zn стяжка1141-3 шт.,  SGR-Zn Рамный комплект №1. </t>
  </si>
  <si>
    <t>SGR-Zn рама 2000х1000</t>
  </si>
  <si>
    <t xml:space="preserve"> SGR-Zn стойка  2.0-2 шт., SGR-Zn стяжка751-2 шт., SGR-Zn стяжка1141-2 шт.,  SGR-Zn Рамный комплект №1. </t>
  </si>
  <si>
    <t>SGR-Zn рама 2000х800</t>
  </si>
  <si>
    <t xml:space="preserve"> SGR-Zn стойка  2.0-2 шт., SGR-Zn стяжка551-3 шт., SGR-Zn стяжка951-2 шт., SGR-Zn Рамный комплект №1</t>
  </si>
  <si>
    <t>SGR-Zn рама 2000х600</t>
  </si>
  <si>
    <t>Рамы стеллажей серии SGR-Zn</t>
  </si>
  <si>
    <t>SGR-Zn Стойка -3000</t>
  </si>
  <si>
    <t>SGR-Zn Стойка -2500</t>
  </si>
  <si>
    <t>SGR-Zn Стойка -2000</t>
  </si>
  <si>
    <t>SGR-Zn Рамный комплект №2</t>
  </si>
  <si>
    <t>SGR-Zn Рамный комплект №1</t>
  </si>
  <si>
    <t>~</t>
  </si>
  <si>
    <t>SGR-Zn Стяжка 1114</t>
  </si>
  <si>
    <t>SGR-Zn Стяжка 951</t>
  </si>
  <si>
    <t>SGR-Zn Стяжка 751</t>
  </si>
  <si>
    <t>используются для сборки рам</t>
  </si>
  <si>
    <t>SGR-Zn Стяжка 551</t>
  </si>
  <si>
    <t>Элементы рамы стеллажей серии SGR-V-Zn</t>
  </si>
  <si>
    <t>Рама 3000х1000 - 1 шт.                                                                                              Комплект балок 2100х1000 - 5 шт.                                                                        Настил 2100х1000 - 5 шт</t>
  </si>
  <si>
    <t>SGR-V-Zn стеллаж 21105-3,0-DS</t>
  </si>
  <si>
    <t>Рама 3000х1000 - 2 шт.                                                                                              Комплект балок 2100х1000 - 5 шт.                                                                        Настил 2100х1000 - 5 шт</t>
  </si>
  <si>
    <t>SGR-V-Zn стеллаж 21105-3,0</t>
  </si>
  <si>
    <t>Рама 3000х800 - 1 шт.                                                                                              Комплект балок 2100х800 - 5 шт.                                                                        Настил 2100х800 - 5 шт.</t>
  </si>
  <si>
    <t>SGR-V-Zn стеллаж 2185-3,0-DS</t>
  </si>
  <si>
    <t>Рама 3000х800 - 2 шт.                                                                                              Комплект балок 2100х800 - 5 шт.                                                                        Настил 2100х800 - 5 шт.</t>
  </si>
  <si>
    <t>SGR-V-Zn стеллаж 2185-3,0</t>
  </si>
  <si>
    <t>Рама 3000х600 - 1 шт.                                                                                              Комплект балок 2100х600 - 5 шт.                                                                        Настил 2100х600 - 5 шт.</t>
  </si>
  <si>
    <t>SGR-V-Zn стеллаж 2165-3,0-DS</t>
  </si>
  <si>
    <t>Рама 3000х600 - 2 шт.                                                                                              Комплект балок 2100х600 - 5 шт.                                                                        Настил 2100х600 - 5 шт.</t>
  </si>
  <si>
    <t>SGR-V-Zn стеллаж 2165-3,0</t>
  </si>
  <si>
    <t>Рама 3000х1000 - 1 шт.                                                                                              Комплект балок 1800х1000 - 5 шт.                                                                        Настил 1800х1000 - 5 шт.</t>
  </si>
  <si>
    <t>SGR-V-Zn стеллаж 18105-3,0-DS</t>
  </si>
  <si>
    <t>Рама 3000х1000 - 2 шт.                                                                                              Комплект балок 1800х1000 - 5 шт.                                                                        Настил 1800х1000 - 5 шт.</t>
  </si>
  <si>
    <t>SGR-V-Zn стеллаж 18105-3,0</t>
  </si>
  <si>
    <t>Рама 3000х800 - 1 шт.                                                                                              Комплект балок 1800х800 - 5 шт.                                                                        Настил 1800х800 - 5 шт.</t>
  </si>
  <si>
    <t>SGR-V-Zn стеллаж 1885-3,0-DS</t>
  </si>
  <si>
    <t>Рама 3000х800 - 2 шт.                                                                                              Комплект балок 1800х800 - 5 шт.                                                                        Настил 1800х800 - 5 шт.</t>
  </si>
  <si>
    <t>SGR-V-Zn стеллаж 1885-3,0</t>
  </si>
  <si>
    <t>Рама 3000х600 - 1 шт.                                                                                              Комплект балок 1800х600 - 5 шт.                                                                       Настил 1800х600 - 5 шт.</t>
  </si>
  <si>
    <t>SGR-V-Zn стеллаж 1865-3,0-DS</t>
  </si>
  <si>
    <t>Рама 3000х600 - 2 шт.                                                                                              Комплект балок 1800х600 - 5 шт.                                                                       Настил 1800х600 - 5 шт.</t>
  </si>
  <si>
    <t>SGR-V-Zn стеллаж 1865-3,0</t>
  </si>
  <si>
    <t>Рама 3000х1000 - 1 шт.                                                                                              Комплект балок 1500х1000 - 5 шт.                                                                        Настил 1500х1000 - 5 шт.</t>
  </si>
  <si>
    <t>SGR-V-Zn стеллаж 15105-3,0-DS</t>
  </si>
  <si>
    <t>Рама 3000х1000 - 2 шт.                                                                                              Комплект балок 1500х1000 - 5 шт.                                                                        Настил 1500х1000 - 5 шт.</t>
  </si>
  <si>
    <t>SGR-V-Zn стеллаж 15105-3,0</t>
  </si>
  <si>
    <t>Рама 3000х800 - 1 шт.                                                                                              Комплект балок 1500х800 - 5 шт.                                                                        Настил 1500х800 - 5 шт.</t>
  </si>
  <si>
    <t>SGR-V-Zn стеллаж 1585-3,0-DS</t>
  </si>
  <si>
    <t>Рама 3000х800 - 2 шт.                                                                                              Комплект балок 1500х800 - 5 шт.                                                                        Настил 1500х800 - 5 шт.</t>
  </si>
  <si>
    <t>SGR-V-Zn стеллаж 1585-3,0</t>
  </si>
  <si>
    <t>Рама 3000х600 - 1 шт.                                                                                              Комплект балок 1500х600 - 5 шт.                                                                        Настил 1500х600 - 5 шт.</t>
  </si>
  <si>
    <t>SGR-V-Zn стеллаж 1565-3,0-DS</t>
  </si>
  <si>
    <t>Рама 3000х600 - 2 шт.                                                                                              Комплект балок 1500х600 - 5 шт.                                                                        Настил 1500х600 - 5 шт.</t>
  </si>
  <si>
    <t>SGR-V-Zn стеллаж 1565-3,0</t>
  </si>
  <si>
    <t>Рама 3000х1000 - 1 шт.                                                                                              Комплект балок 1200 - 5 шт.                                                                        Настил 1200х1000 - 5 шт.</t>
  </si>
  <si>
    <t>SGR-V-Zn стеллаж 12105-3,0-DS</t>
  </si>
  <si>
    <t>Рама 3000х1000 - 2 шт.                                                                                              Комплект балок 1200 - 5 шт.                                                                        Настил 1200х1000 - 5 шт.</t>
  </si>
  <si>
    <t>SGR-V-Zn стеллаж 12105-3,0</t>
  </si>
  <si>
    <t>Рама 3000х800 - 1 шт.                                                                                              Комплект балок 1200 - 5 шт.                                                                        Настил 1200х800 - 5 шт.</t>
  </si>
  <si>
    <t>SGR-V-Zn стеллаж 1285-3,0-DS</t>
  </si>
  <si>
    <t>Рама 3000х800 - 2 шт.                                                                                              Комплект балок 1200 - 5 шт.                                                                        Настил 1200х800 - 5 шт.</t>
  </si>
  <si>
    <t>SGR-V-Zn стеллаж 1285-3,0</t>
  </si>
  <si>
    <t>Рама 3000х600 - 1 шт.                                                                                              Комплект балок 1200 - 5 шт                                                                        Настил 1200х600 - 5 шт</t>
  </si>
  <si>
    <t>SGR-V-Zn стеллаж 1265-3,0-DS</t>
  </si>
  <si>
    <t>Рама 3000х600 - 2 шт.                                                                                              Комплект балок 1200 - 5 шт                                                                        Настил 1200х600 - 5 шт</t>
  </si>
  <si>
    <t>SGR-V-Zn стеллаж 1265-3,0</t>
  </si>
  <si>
    <t>Базовые модели стеллажей серии SGR-V-Zn высотой 3000 мм</t>
  </si>
  <si>
    <t>Рама 2500х1000 - 1 шт.                                                                                              Комплект балок 2100х1000 - 4 шт.                                                                        Настил 2100х1000 - 4 шт.</t>
  </si>
  <si>
    <t>SGR-V-Zn стеллаж 21104-2,5-DS</t>
  </si>
  <si>
    <t>Рама 2500х1000 - 2 шт.                                                                                              Комплект балок 2100х1000 - 4 шт.                                                                        Настил 2100х1000 - 4 шт.</t>
  </si>
  <si>
    <t>SGR-V-Zn стеллаж 21104-2,5</t>
  </si>
  <si>
    <t>Рама 2500х800 - 1 шт.                                                                                              Комплект балок 2100х800 - 4 шт.                                                                        Настил 2100х800 - 4 шт.</t>
  </si>
  <si>
    <t>SGR-V-Zn стеллаж 2184-2,5-DS</t>
  </si>
  <si>
    <t>Рама 2500х800 - 2 шт.                                                                                              Комплект балок 2100х800 - 4 шт.                                                                        Настил 2100х800 - 4 шт.</t>
  </si>
  <si>
    <t>SGR-V-Zn стеллаж 2184-2,5</t>
  </si>
  <si>
    <t>Рама 2500х600 - 1 шт.                                                                                              Комплект балок 2100х600 - 4 шт.                                                                        Настил 2100х600 - 4 шт.</t>
  </si>
  <si>
    <t>SGR-V-Zn стеллаж 2164-2,5-DS</t>
  </si>
  <si>
    <t>Рама 2500х600 - 2 шт.                                                                                              Комплект балок 2100х600 - 4 шт.                                                                        Настил 2100х600 - 4 шт.</t>
  </si>
  <si>
    <t>SGR-V-Zn стеллаж 2164-2,5</t>
  </si>
  <si>
    <t>Рама 2500х1000 - 1 шт.                                                                                              Комплект балок 1800х1000 - 4 шт.                                                                        Настил 1800х1000 - 4 шт.</t>
  </si>
  <si>
    <t>SGR-V-Zn стеллаж 18104-2,5-DS</t>
  </si>
  <si>
    <t>Рама 2500х1000 - 2 шт.                                                                                              Комплект балок 1800х1000 - 4 шт.                                                                        Настил 1800х1000 - 4 шт.</t>
  </si>
  <si>
    <t>SGR-V-Zn стеллаж 18104-2,5</t>
  </si>
  <si>
    <t>Рама 2500х800 - 1 шт.                                                                                              Комплект балок 1800х800 - 4 шт.                                                                        Настил 1800х800 - 4 шт.</t>
  </si>
  <si>
    <t>SGR-V-Zn стеллаж 1884-2,5-DS</t>
  </si>
  <si>
    <t>Рама 2500х800 - 2 шт.                                                                                              Комплект балок 1800х800 - 4 шт.                                                                        Настил 1800х800 - 4 шт.</t>
  </si>
  <si>
    <t>SGR-V-Zn стеллаж 1884-2,5</t>
  </si>
  <si>
    <t>Рама 2500х600 - 1 шт.                                                                                              Комплект балок 1800х600 - 4 шт.                                                                        Настил 1800х600 - 4 шт.</t>
  </si>
  <si>
    <t>SGR-V-Zn стеллаж 1864-2,5-DS</t>
  </si>
  <si>
    <t>Рама 2500х600 - 2 шт.                                                                                              Комплект балок 1800х600 - 4 шт.                                                                        Настил 1800х600 - 4 шт.</t>
  </si>
  <si>
    <t>SGR-V-Zn стеллаж 1864-2,5</t>
  </si>
  <si>
    <t>Рама 2500х1000 - 1 шт.                                                                                              Комплект балок 1500х1000 - 4 шт.                                                                        Настил 1500х1000 - 4 шт.</t>
  </si>
  <si>
    <t>SGR-V-Zn стеллаж 15104-2,5-DS</t>
  </si>
  <si>
    <t>Рама 2500х1000 - 2 шт.                                                                                              Комплект балок 1500х1000 - 4 шт.                                                                        Настил 1500х1000 - 4 шт.</t>
  </si>
  <si>
    <t>SGR-V-Zn стеллаж 15104-2,5</t>
  </si>
  <si>
    <t>Рама 2500х800 - 1 шт.                                                                                              Комплект балок 1500х800 - 4 шт.                                                                        Настил 1500х800 - 4 шт.</t>
  </si>
  <si>
    <t>SGR-V-Zn стеллаж 1584-2,5-DS</t>
  </si>
  <si>
    <t>Рама 2500х800 - 2 шт.                                                                                              Комплект балок 1500х800 - 4 шт.                                                                        Настил 1500х800 - 4 шт.</t>
  </si>
  <si>
    <t>SGR-V-Zn стеллаж 1584-2,5</t>
  </si>
  <si>
    <t>Рама 2500х600 - 1 шт.                                                                                              Комплект балок 1500х600 - 4 шт.                                                                        Настил 1500х600 - 4 шт.</t>
  </si>
  <si>
    <t>SGR-V-Zn стеллаж 1564-2,5-DS</t>
  </si>
  <si>
    <t>Рама 2500х600 - 2 шт.                                                                                              Комплект балок 1500х600 - 4 шт.                                                                        Настил 1500х600 - 4 шт.</t>
  </si>
  <si>
    <t>SGR-V-Zn стеллаж 1564-2,5</t>
  </si>
  <si>
    <t>Рама 2500х1000 - 1 шт.                                                                                              Комплект балок 1200 - 4 шт                                                                        Настил 1200х1000 - 4 шт.</t>
  </si>
  <si>
    <t>SGR-V-Zn стеллаж 12104-2,5-DS</t>
  </si>
  <si>
    <t>Рама 2500х1000 - 2 шт.                                                                                              Комплект балок 1200 - 4 шт                                                                        Настил 1200х1000 - 4 шт.</t>
  </si>
  <si>
    <t>SGR-V-Zn стеллаж 12104-2,5</t>
  </si>
  <si>
    <t>Рама 2500х800 - 1 шт.                                                                                              Комплект балок 1200 - 4 шт                                                                        Настил 1200х800 - 4 шт</t>
  </si>
  <si>
    <t>SGR-V-Zn стеллаж 1284-2,5-DS</t>
  </si>
  <si>
    <t>Рама 2500х800 - 2 шт.                                                                                              Комплект балок 1200 - 4 шт                                                                        Настил 1200х800 - 4 шт</t>
  </si>
  <si>
    <t>SGR-V-Zn стеллаж 1284-2,5</t>
  </si>
  <si>
    <t>Рама 2500х600 - 1 шт.                                                                                              Комплект балок 1200 - 4 шт                                                                       Настил 1200х600 - 4 шт.</t>
  </si>
  <si>
    <t>SGR-V-Zn стеллаж 1264-2,5-DS</t>
  </si>
  <si>
    <t>Рама 2500х600 - 2 шт.                                                                                              Комплект балок 1200 - 4 шт                                                                       Настил 1200х600 - 4 шт.</t>
  </si>
  <si>
    <t>SGR-V-Zn стеллаж 1264-2,5</t>
  </si>
  <si>
    <t>Базовые модели стеллажей серии SGR-V-Zn высотой 2500 мм</t>
  </si>
  <si>
    <t>Рама 2000х1000 - 1 шт.                                                                                              Комплект балок 2100х1000 - 3 шт.                                                                        Настил 2100х1000 - 3 шт.</t>
  </si>
  <si>
    <t>SGR-V-Zn стеллаж 21103-2,0-DS</t>
  </si>
  <si>
    <t>Рама 2000х1000 - 2 шт.                                                                                              Комплект балок 2100х1000 - 3 шт.                                                                        Настил 2100х1000 - 3 шт.</t>
  </si>
  <si>
    <t>SGR-V-Zn стеллаж 21103-2,0</t>
  </si>
  <si>
    <t>Рама 2000х800 - 1 шт.                                                                                              Комплект балок 2100х800 - 3 шт.                                                                        Настил 2100х800 - 3 шт.</t>
  </si>
  <si>
    <t>SGR-V-Zn стеллаж 2183-2,0-DS</t>
  </si>
  <si>
    <t>Рама 2000х800 - 2 шт.                                                                                              Комплект балок 2100х800 - 3 шт.                                                                        Настил 2100х800 - 3 шт.</t>
  </si>
  <si>
    <t>SGR-V-Zn стеллаж 2183-2,0</t>
  </si>
  <si>
    <t>Рама 2000х600 - 1 шт.                                                                                              Комплект балок 2100х600 - 3 шт.                                                                        Настил 2100х600 - 3 шт.</t>
  </si>
  <si>
    <t>SGR-V-Zn стеллаж 2163-2,0-DS</t>
  </si>
  <si>
    <t>Рама 2000х600 - 2 шт.                                                                                              Комплект балок 2100х600 - 3 шт.                                                                        Настил 2100х600 - 3 шт.</t>
  </si>
  <si>
    <t>SGR-V-Zn стеллаж 2163-2,0</t>
  </si>
  <si>
    <t>Рама 2000х1000 - 1 шт.                                                                                              Комплект балок 1800х1000 - 3 шт.                                                                        Настил 1800х1000 - 3 шт.</t>
  </si>
  <si>
    <t>SGR-V-Zn стеллаж 18103-2,0-DS</t>
  </si>
  <si>
    <t>Рама 2000х1000 - 2 шт.                                                                                              Комплект балок 1800х1000 - 3 шт.                                                                        Настил 1800х1000 - 3 шт.</t>
  </si>
  <si>
    <t>SGR-V-Zn стеллаж 18103-2,0</t>
  </si>
  <si>
    <t>Рама 2000х800 - 1 шт.                                                                                              Комплект балок 1800х800 - 3 шт.                                                                        Настил 1800х800 - 3 шт.</t>
  </si>
  <si>
    <t>SGR-V-Zn стеллаж 1883-2,0-DS</t>
  </si>
  <si>
    <t>Рама 2000х800 - 2 шт.                                                                                              Комплект балок 1800х800 - 3 шт.                                                                        Настил 1800х800 - 3 шт.</t>
  </si>
  <si>
    <t>SGR-V-Zn стеллаж 1883-2,0</t>
  </si>
  <si>
    <t>Рама 2000х600 - 1 шт.                                                                                              Комплект балок 1800х600 - 3 шт.                                                                        Настил 1800х600 - 3 шт.</t>
  </si>
  <si>
    <t>SGR-V-Zn стеллаж 1863-2,0-DS</t>
  </si>
  <si>
    <t>Рама 2000х600 - 2 шт.                                                                                              Комплект балок 1800х600 - 3 шт.                                                                        Настил 1800х600 - 3 шт.</t>
  </si>
  <si>
    <t>SGR-V-Zn стеллаж 1863-2,0</t>
  </si>
  <si>
    <t>Рама 2000х1000 - 1 шт.                                                                                              Комплект балок 1500х1000 - 3 шт.                                                                        Настил 1500х1000 - 3 шт.</t>
  </si>
  <si>
    <t>SGR-V-Zn стеллаж 15103-2,0-DS</t>
  </si>
  <si>
    <t>Рама 2000х1000 - 2 шт.                                                                                              Комплект балок 1500х1000 - 3 шт.                                                                        Настил 1500х1000 - 3 шт.</t>
  </si>
  <si>
    <t>SGR-V-Zn стеллаж 15103-2,0</t>
  </si>
  <si>
    <t>Рама 2000х800 - 1 шт.                                                                                              Комплект балок 1500х800 - 3 шт.                                                                        Настил 1500х800 - 3 шт.</t>
  </si>
  <si>
    <t>SGR-V-Zn стеллаж 1583-2,0-DS</t>
  </si>
  <si>
    <t>Рама 2000х800 - 2 шт.                                                                                              Комплект балок 1500х800 - 3 шт.                                                                        Настил 1500х800 - 3 шт.</t>
  </si>
  <si>
    <t>SGR-V-Zn стеллаж 1583-2,0</t>
  </si>
  <si>
    <t>Рама 2000х600 - 1 шт.                                                                                              Комплект балок 1500х600 - 3 шт.                                                                        Настил 1500х600 - 3 шт.</t>
  </si>
  <si>
    <t>SGR-V-Zn стеллаж 1563-2,0-DS</t>
  </si>
  <si>
    <t>Рама 2000х600 - 2 шт.                                                                                              Комплект балок 1500х600- 3 шт.                                                                        Настил 1500х600 - 3 шт.</t>
  </si>
  <si>
    <t>SGR-V-Zn стеллаж 1563-2,0</t>
  </si>
  <si>
    <t>Рама 2000х1000 - 1 шт.                                                                                              Комплект балок 1200 - 3 шт                                                                        Настил 1200х1000 - 3 шт.</t>
  </si>
  <si>
    <t>SGR-V-Zn стеллаж 12103-2,0-DS</t>
  </si>
  <si>
    <t>Рама 2000х1000 - 2 шт.                                                                                              Комплект балок 1200 - 3 шт                                                                        Настил 1200х1000 - 3 шт.</t>
  </si>
  <si>
    <t>SGR-V-Zn стеллаж 12103-2,0</t>
  </si>
  <si>
    <t>Рама 2000х800 - 1 шт.                                                                                              Комплект балок 1200 - 3 шт                                                                        Настил 1200х800 - 3 шт.</t>
  </si>
  <si>
    <t>SGR-V-Zn стеллаж 1283-2,0-DS</t>
  </si>
  <si>
    <t>Рама 2000х800 - 2 шт.                                                                                              Комплект балок 1200 - 3 шт                                                                        Настил 1200х800 - 3 шт.</t>
  </si>
  <si>
    <t>SGR-V-Zn стеллаж 1283-2,0</t>
  </si>
  <si>
    <t>Рама 2000х600 - 1 шт.                                                                                              Комплект балок 1200 - 3 шт                                                                        Настил 1200х600 - 3 шт.</t>
  </si>
  <si>
    <t>SGR-V-Zn стеллаж 1263-2,0-DS</t>
  </si>
  <si>
    <t>Рама 2000х600 - 2 шт.                                                                                              Комплект балок 1200 - 3 шт                                                                        Настил 1200х600 - 3 шт.</t>
  </si>
  <si>
    <t>SGR-V-Zn стеллаж 1263-2,0</t>
  </si>
  <si>
    <t>Базовые модели стеллажей серии SGR-V-Zn высотой 2000 мм</t>
  </si>
  <si>
    <t>Вес, кг</t>
  </si>
  <si>
    <t>Глубина</t>
  </si>
  <si>
    <t>Ширина</t>
  </si>
  <si>
    <t>Высота</t>
  </si>
  <si>
    <t>Розничная цена с 09.01.2019</t>
  </si>
  <si>
    <t>Комплектация</t>
  </si>
  <si>
    <t>количество ярусов</t>
  </si>
  <si>
    <t>Размеры, мм</t>
  </si>
  <si>
    <t>Стандартный стеллаж/ Элементы стеллажа</t>
  </si>
  <si>
    <t>МЕТАЛЛИЧЕСКИЕ СТЕЛЛАЖИ СРЕДНЕГРУЗОВЫЕ СЕРИИ SGR-V-Zn</t>
  </si>
  <si>
    <t>Данным цветом выделены новые или измененные позиции!</t>
  </si>
  <si>
    <t>www.metall-zavod.ru</t>
  </si>
  <si>
    <t xml:space="preserve">  ООО  "Металл-Завод"
                   111141, г. Москва, 2-ой проезд Перова поля, д.9., тел./факс: (495)  232-09-97,7 85-66-03, 789-43-75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</si>
</sst>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rgb="FFFF0000"/>
      <name val="Calibri"/>
      <family val="2"/>
      <charset val="204"/>
    </font>
    <font>
      <b/>
      <sz val="14"/>
      <color rgb="FFFF0000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u/>
      <sz val="10"/>
      <color indexed="12"/>
      <name val="Arial Cyr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color theme="1"/>
      <name val="Arial Cyr"/>
      <charset val="204"/>
    </font>
    <font>
      <b/>
      <i/>
      <sz val="14"/>
      <color indexed="62"/>
      <name val="Bookman Old Styl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/>
    <xf numFmtId="1" fontId="2" fillId="0" borderId="0" xfId="1" applyNumberFormat="1"/>
    <xf numFmtId="0" fontId="4" fillId="0" borderId="0" xfId="2" applyFont="1" applyFill="1" applyBorder="1" applyAlignment="1">
      <alignment vertical="center" wrapText="1"/>
    </xf>
    <xf numFmtId="1" fontId="2" fillId="0" borderId="0" xfId="1" applyNumberFormat="1" applyAlignment="1"/>
    <xf numFmtId="0" fontId="5" fillId="0" borderId="0" xfId="2" applyFont="1" applyBorder="1" applyAlignment="1"/>
    <xf numFmtId="0" fontId="6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1" fontId="9" fillId="2" borderId="2" xfId="1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3" borderId="4" xfId="1" applyFont="1" applyFill="1" applyBorder="1" applyAlignment="1">
      <alignment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left" vertical="center"/>
    </xf>
    <xf numFmtId="0" fontId="11" fillId="4" borderId="2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left" vertical="center"/>
    </xf>
    <xf numFmtId="1" fontId="9" fillId="5" borderId="2" xfId="1" applyNumberFormat="1" applyFont="1" applyFill="1" applyBorder="1" applyAlignment="1">
      <alignment horizontal="center" vertical="center"/>
    </xf>
    <xf numFmtId="0" fontId="13" fillId="5" borderId="3" xfId="4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3" fillId="5" borderId="3" xfId="4" applyFont="1" applyFill="1" applyBorder="1" applyAlignment="1">
      <alignment horizontal="center" vertical="center"/>
    </xf>
    <xf numFmtId="1" fontId="14" fillId="0" borderId="3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5" fillId="3" borderId="3" xfId="5" applyFont="1" applyFill="1" applyBorder="1" applyAlignment="1">
      <alignment horizontal="left"/>
    </xf>
    <xf numFmtId="164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3" borderId="6" xfId="1" applyFont="1" applyFill="1" applyBorder="1" applyAlignment="1">
      <alignment vertical="center" wrapText="1"/>
    </xf>
    <xf numFmtId="0" fontId="11" fillId="0" borderId="2" xfId="3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1" fontId="10" fillId="0" borderId="5" xfId="1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3" fillId="5" borderId="10" xfId="4" applyFont="1" applyFill="1" applyBorder="1" applyAlignment="1">
      <alignment horizontal="center" vertical="center"/>
    </xf>
    <xf numFmtId="0" fontId="13" fillId="5" borderId="11" xfId="4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165" fontId="14" fillId="5" borderId="3" xfId="6" applyNumberFormat="1" applyFont="1" applyFill="1" applyBorder="1" applyAlignment="1">
      <alignment horizontal="center" vertical="center" wrapText="1"/>
    </xf>
    <xf numFmtId="0" fontId="13" fillId="5" borderId="12" xfId="4" applyFont="1" applyFill="1" applyBorder="1" applyAlignment="1">
      <alignment horizontal="center" vertical="center"/>
    </xf>
    <xf numFmtId="0" fontId="13" fillId="5" borderId="13" xfId="4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164" fontId="10" fillId="0" borderId="15" xfId="1" applyNumberFormat="1" applyFont="1" applyBorder="1" applyAlignment="1">
      <alignment horizontal="center" vertical="center" textRotation="90" wrapText="1"/>
    </xf>
    <xf numFmtId="0" fontId="10" fillId="0" borderId="16" xfId="1" applyFont="1" applyBorder="1" applyAlignment="1">
      <alignment horizontal="center" vertical="center" textRotation="90" wrapText="1"/>
    </xf>
    <xf numFmtId="0" fontId="10" fillId="0" borderId="0" xfId="1" applyFont="1" applyBorder="1" applyAlignment="1">
      <alignment horizontal="center" vertical="center" textRotation="90" wrapText="1"/>
    </xf>
    <xf numFmtId="0" fontId="10" fillId="0" borderId="17" xfId="1" applyFont="1" applyBorder="1" applyAlignment="1">
      <alignment horizontal="center" vertical="center" textRotation="90" wrapText="1"/>
    </xf>
    <xf numFmtId="0" fontId="10" fillId="0" borderId="18" xfId="1" applyFont="1" applyBorder="1" applyAlignment="1">
      <alignment horizontal="center" vertical="center" wrapText="1"/>
    </xf>
    <xf numFmtId="164" fontId="10" fillId="0" borderId="19" xfId="1" applyNumberFormat="1" applyFont="1" applyBorder="1" applyAlignment="1">
      <alignment horizontal="center" vertical="center" textRotation="90" wrapText="1"/>
    </xf>
    <xf numFmtId="0" fontId="10" fillId="0" borderId="2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165" fontId="9" fillId="0" borderId="16" xfId="6" applyNumberFormat="1" applyFont="1" applyFill="1" applyBorder="1" applyAlignment="1">
      <alignment horizontal="center" vertical="center"/>
    </xf>
    <xf numFmtId="0" fontId="13" fillId="6" borderId="12" xfId="4" applyFont="1" applyFill="1" applyBorder="1" applyAlignment="1">
      <alignment horizontal="center"/>
    </xf>
    <xf numFmtId="0" fontId="13" fillId="6" borderId="13" xfId="4" applyFont="1" applyFill="1" applyBorder="1" applyAlignment="1">
      <alignment horizontal="center"/>
    </xf>
    <xf numFmtId="0" fontId="17" fillId="3" borderId="20" xfId="4" applyFont="1" applyFill="1" applyBorder="1" applyAlignment="1" applyProtection="1">
      <alignment horizontal="left" vertical="center"/>
    </xf>
    <xf numFmtId="0" fontId="17" fillId="3" borderId="12" xfId="4" applyFont="1" applyFill="1" applyBorder="1" applyAlignment="1" applyProtection="1">
      <alignment horizontal="left" vertical="center"/>
    </xf>
    <xf numFmtId="0" fontId="17" fillId="3" borderId="13" xfId="4" applyFont="1" applyFill="1" applyBorder="1" applyAlignment="1" applyProtection="1">
      <alignment horizontal="left" vertical="center"/>
    </xf>
    <xf numFmtId="0" fontId="18" fillId="0" borderId="0" xfId="1" applyFont="1" applyAlignment="1">
      <alignment horizontal="center" vertical="center" wrapText="1"/>
    </xf>
    <xf numFmtId="0" fontId="12" fillId="0" borderId="0" xfId="4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Процент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771525</xdr:colOff>
      <xdr:row>0</xdr:row>
      <xdr:rowOff>1047750</xdr:rowOff>
    </xdr:to>
    <xdr:pic>
      <xdr:nvPicPr>
        <xdr:cNvPr id="2" name="Picture 4" descr="логотип МЗ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61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tall-zavod.ru/catalog/sgr_elementy_stellazhey_metall_zavod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metall-zavod.ru/catalog/srednegruzovoy_stellazh_sgr_zn_do_500_kg_na_yarus/" TargetMode="External"/><Relationship Id="rId7" Type="http://schemas.openxmlformats.org/officeDocument/2006/relationships/hyperlink" Target="http://metall-zavod.ru/catalog/sgr_elementy_stellazhey_metall_zavod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metall-zavod.ru/catalog/srednegruzovoy_stellazh_sgr_zn_do_500_kg_na_yarus/" TargetMode="External"/><Relationship Id="rId1" Type="http://schemas.openxmlformats.org/officeDocument/2006/relationships/hyperlink" Target="http://www.metall-zavod.ru/" TargetMode="External"/><Relationship Id="rId6" Type="http://schemas.openxmlformats.org/officeDocument/2006/relationships/hyperlink" Target="http://metall-zavod.ru/catalog/sgr_elementy_stellazhey_metall_zavod/" TargetMode="External"/><Relationship Id="rId11" Type="http://schemas.openxmlformats.org/officeDocument/2006/relationships/hyperlink" Target="http://metall-zavod.ru/catalog/sgr_elementy_stellazhey_metall_zavod/" TargetMode="External"/><Relationship Id="rId5" Type="http://schemas.openxmlformats.org/officeDocument/2006/relationships/hyperlink" Target="http://metall-zavod.ru/catalog/srednegruzovoy_stellazh_sgr_zn_do_500_kg_na_yarus/" TargetMode="External"/><Relationship Id="rId10" Type="http://schemas.openxmlformats.org/officeDocument/2006/relationships/hyperlink" Target="http://metall-zavod.ru/catalog/sgr_elementy_stellazhey_metall_zavod/" TargetMode="External"/><Relationship Id="rId4" Type="http://schemas.openxmlformats.org/officeDocument/2006/relationships/hyperlink" Target="http://metall-zavod.ru/catalog/srednegruzovoy_stellazh_sgr_zn_do_500_kg_na_yarus/" TargetMode="External"/><Relationship Id="rId9" Type="http://schemas.openxmlformats.org/officeDocument/2006/relationships/hyperlink" Target="http://metall-zavod.ru/catalog/sgr_elementy_stellazhey_metall_zav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view="pageBreakPreview" zoomScale="85" zoomScaleNormal="100" zoomScaleSheetLayoutView="85" workbookViewId="0">
      <selection activeCell="K6" sqref="K6"/>
    </sheetView>
  </sheetViews>
  <sheetFormatPr defaultRowHeight="12.75" x14ac:dyDescent="0.2"/>
  <cols>
    <col min="1" max="1" width="29.7109375" style="1" customWidth="1"/>
    <col min="2" max="2" width="7.5703125" style="1" customWidth="1"/>
    <col min="3" max="3" width="7.140625" style="1" customWidth="1"/>
    <col min="4" max="4" width="7.28515625" style="1" customWidth="1"/>
    <col min="5" max="5" width="8.28515625" style="1" customWidth="1"/>
    <col min="6" max="6" width="6.7109375" style="1" customWidth="1"/>
    <col min="7" max="7" width="40.85546875" style="1" customWidth="1"/>
    <col min="8" max="8" width="8.85546875" style="2" customWidth="1"/>
    <col min="9" max="16384" width="9.140625" style="1"/>
  </cols>
  <sheetData>
    <row r="1" spans="1:8" ht="95.25" customHeight="1" x14ac:dyDescent="0.2">
      <c r="A1" s="75" t="s">
        <v>294</v>
      </c>
      <c r="B1" s="75"/>
      <c r="C1" s="75"/>
      <c r="D1" s="75"/>
      <c r="E1" s="75"/>
      <c r="F1" s="75"/>
      <c r="G1" s="75"/>
      <c r="H1" s="75"/>
    </row>
    <row r="2" spans="1:8" ht="15.75" customHeight="1" thickBot="1" x14ac:dyDescent="0.25">
      <c r="A2" s="76" t="s">
        <v>293</v>
      </c>
      <c r="B2" s="75"/>
      <c r="C2" s="75"/>
      <c r="D2" s="75"/>
      <c r="E2" s="75"/>
      <c r="F2" s="75"/>
      <c r="G2" s="75"/>
    </row>
    <row r="3" spans="1:8" ht="24" customHeight="1" thickBot="1" x14ac:dyDescent="0.25">
      <c r="A3" s="74" t="s">
        <v>292</v>
      </c>
      <c r="B3" s="73"/>
      <c r="C3" s="73"/>
      <c r="D3" s="73"/>
      <c r="E3" s="73"/>
      <c r="F3" s="73"/>
      <c r="G3" s="72"/>
    </row>
    <row r="4" spans="1:8" ht="13.5" thickBot="1" x14ac:dyDescent="0.25">
      <c r="A4" s="71" t="s">
        <v>291</v>
      </c>
      <c r="B4" s="70"/>
      <c r="C4" s="70"/>
      <c r="D4" s="70"/>
      <c r="E4" s="70"/>
      <c r="F4" s="70"/>
      <c r="G4" s="70"/>
      <c r="H4" s="69"/>
    </row>
    <row r="5" spans="1:8" ht="13.5" thickBot="1" x14ac:dyDescent="0.25"/>
    <row r="6" spans="1:8" ht="13.5" customHeight="1" thickBot="1" x14ac:dyDescent="0.25">
      <c r="A6" s="64" t="s">
        <v>290</v>
      </c>
      <c r="B6" s="68" t="s">
        <v>289</v>
      </c>
      <c r="C6" s="67"/>
      <c r="D6" s="67"/>
      <c r="E6" s="66"/>
      <c r="F6" s="65" t="s">
        <v>288</v>
      </c>
      <c r="G6" s="64" t="s">
        <v>287</v>
      </c>
      <c r="H6" s="58" t="s">
        <v>286</v>
      </c>
    </row>
    <row r="7" spans="1:8" ht="49.5" customHeight="1" thickBot="1" x14ac:dyDescent="0.25">
      <c r="A7" s="59"/>
      <c r="B7" s="62" t="s">
        <v>285</v>
      </c>
      <c r="C7" s="63" t="s">
        <v>284</v>
      </c>
      <c r="D7" s="62" t="s">
        <v>283</v>
      </c>
      <c r="E7" s="61" t="s">
        <v>282</v>
      </c>
      <c r="F7" s="60"/>
      <c r="G7" s="59"/>
      <c r="H7" s="58"/>
    </row>
    <row r="8" spans="1:8" ht="25.5" customHeight="1" thickBot="1" x14ac:dyDescent="0.25">
      <c r="A8" s="57" t="s">
        <v>281</v>
      </c>
      <c r="B8" s="56"/>
      <c r="C8" s="56"/>
      <c r="D8" s="56"/>
      <c r="E8" s="56"/>
      <c r="F8" s="56"/>
      <c r="G8" s="56"/>
      <c r="H8" s="55"/>
    </row>
    <row r="9" spans="1:8" ht="33" customHeight="1" x14ac:dyDescent="0.2">
      <c r="A9" s="49" t="s">
        <v>280</v>
      </c>
      <c r="B9" s="15">
        <v>2000</v>
      </c>
      <c r="C9" s="13">
        <v>1200</v>
      </c>
      <c r="D9" s="13">
        <v>600</v>
      </c>
      <c r="E9" s="23">
        <f>E94*2+E143*3</f>
        <v>47.739999999999995</v>
      </c>
      <c r="F9" s="15">
        <v>3</v>
      </c>
      <c r="G9" s="13" t="s">
        <v>279</v>
      </c>
      <c r="H9" s="9">
        <v>9091.362000000001</v>
      </c>
    </row>
    <row r="10" spans="1:8" ht="33" customHeight="1" x14ac:dyDescent="0.2">
      <c r="A10" s="49" t="s">
        <v>278</v>
      </c>
      <c r="B10" s="11">
        <v>2000</v>
      </c>
      <c r="C10" s="13">
        <v>1200</v>
      </c>
      <c r="D10" s="13">
        <v>600</v>
      </c>
      <c r="E10" s="23">
        <f>E94+E143*3</f>
        <v>40.339999999999996</v>
      </c>
      <c r="F10" s="15">
        <v>3</v>
      </c>
      <c r="G10" s="13" t="s">
        <v>277</v>
      </c>
      <c r="H10" s="9">
        <v>7515.3804000000009</v>
      </c>
    </row>
    <row r="11" spans="1:8" ht="33" customHeight="1" x14ac:dyDescent="0.2">
      <c r="A11" s="48" t="s">
        <v>276</v>
      </c>
      <c r="B11" s="11">
        <v>2000</v>
      </c>
      <c r="C11" s="34">
        <v>1200</v>
      </c>
      <c r="D11" s="34">
        <v>800</v>
      </c>
      <c r="E11" s="28">
        <f>E95*2+E144*3</f>
        <v>53.019999999999996</v>
      </c>
      <c r="F11" s="11">
        <v>3</v>
      </c>
      <c r="G11" s="34" t="s">
        <v>275</v>
      </c>
      <c r="H11" s="9">
        <v>9559.5726000000013</v>
      </c>
    </row>
    <row r="12" spans="1:8" ht="33" customHeight="1" x14ac:dyDescent="0.2">
      <c r="A12" s="48" t="s">
        <v>274</v>
      </c>
      <c r="B12" s="11">
        <v>2000</v>
      </c>
      <c r="C12" s="34">
        <v>1200</v>
      </c>
      <c r="D12" s="34">
        <v>800</v>
      </c>
      <c r="E12" s="28">
        <f>E95+E144*3</f>
        <v>45.62</v>
      </c>
      <c r="F12" s="11">
        <v>3</v>
      </c>
      <c r="G12" s="34" t="s">
        <v>273</v>
      </c>
      <c r="H12" s="9">
        <v>7977.0426000000007</v>
      </c>
    </row>
    <row r="13" spans="1:8" ht="33" customHeight="1" x14ac:dyDescent="0.2">
      <c r="A13" s="48" t="s">
        <v>272</v>
      </c>
      <c r="B13" s="11">
        <v>2000</v>
      </c>
      <c r="C13" s="34">
        <v>1200</v>
      </c>
      <c r="D13" s="34">
        <v>1000</v>
      </c>
      <c r="E13" s="28">
        <f>E96*2+E145*3</f>
        <v>63.580000000000005</v>
      </c>
      <c r="F13" s="11">
        <v>3</v>
      </c>
      <c r="G13" s="52" t="s">
        <v>271</v>
      </c>
      <c r="H13" s="9">
        <v>10895.446200000002</v>
      </c>
    </row>
    <row r="14" spans="1:8" ht="33" customHeight="1" x14ac:dyDescent="0.2">
      <c r="A14" s="48" t="s">
        <v>270</v>
      </c>
      <c r="B14" s="11">
        <v>2000</v>
      </c>
      <c r="C14" s="34">
        <v>1200</v>
      </c>
      <c r="D14" s="34">
        <v>1000</v>
      </c>
      <c r="E14" s="23">
        <f>E96+E145*3</f>
        <v>55.580000000000005</v>
      </c>
      <c r="F14" s="15">
        <v>3</v>
      </c>
      <c r="G14" s="52" t="s">
        <v>269</v>
      </c>
      <c r="H14" s="9">
        <v>9201.5934000000016</v>
      </c>
    </row>
    <row r="15" spans="1:8" ht="33" customHeight="1" x14ac:dyDescent="0.2">
      <c r="A15" s="49" t="s">
        <v>268</v>
      </c>
      <c r="B15" s="15">
        <v>2000</v>
      </c>
      <c r="C15" s="13">
        <v>1500</v>
      </c>
      <c r="D15" s="13">
        <v>600</v>
      </c>
      <c r="E15" s="23">
        <f>E94*2+E146*3</f>
        <v>56.230000000000004</v>
      </c>
      <c r="F15" s="15">
        <v>3</v>
      </c>
      <c r="G15" s="13" t="s">
        <v>267</v>
      </c>
      <c r="H15" s="9">
        <v>10378.122600000001</v>
      </c>
    </row>
    <row r="16" spans="1:8" ht="33" customHeight="1" x14ac:dyDescent="0.2">
      <c r="A16" s="49" t="s">
        <v>266</v>
      </c>
      <c r="B16" s="15">
        <v>2000</v>
      </c>
      <c r="C16" s="13">
        <v>1500</v>
      </c>
      <c r="D16" s="13">
        <v>600</v>
      </c>
      <c r="E16" s="23">
        <f>E94+E146*3</f>
        <v>48.83</v>
      </c>
      <c r="F16" s="15">
        <v>3</v>
      </c>
      <c r="G16" s="13" t="s">
        <v>265</v>
      </c>
      <c r="H16" s="9">
        <v>8802.1409999999996</v>
      </c>
    </row>
    <row r="17" spans="1:8" ht="33" customHeight="1" x14ac:dyDescent="0.2">
      <c r="A17" s="48" t="s">
        <v>264</v>
      </c>
      <c r="B17" s="11">
        <v>2000</v>
      </c>
      <c r="C17" s="34">
        <v>1500</v>
      </c>
      <c r="D17" s="34">
        <v>800</v>
      </c>
      <c r="E17" s="28">
        <f>E95*2+E147*3</f>
        <v>63.069999999999993</v>
      </c>
      <c r="F17" s="11">
        <v>3</v>
      </c>
      <c r="G17" s="34" t="s">
        <v>263</v>
      </c>
      <c r="H17" s="9">
        <v>10957.656000000001</v>
      </c>
    </row>
    <row r="18" spans="1:8" ht="33" customHeight="1" x14ac:dyDescent="0.2">
      <c r="A18" s="48" t="s">
        <v>262</v>
      </c>
      <c r="B18" s="11">
        <v>2000</v>
      </c>
      <c r="C18" s="34">
        <v>1500</v>
      </c>
      <c r="D18" s="34">
        <v>800</v>
      </c>
      <c r="E18" s="28">
        <f>E95+E147*3</f>
        <v>55.669999999999995</v>
      </c>
      <c r="F18" s="11">
        <v>3</v>
      </c>
      <c r="G18" s="34" t="s">
        <v>261</v>
      </c>
      <c r="H18" s="9">
        <v>9375.1260000000002</v>
      </c>
    </row>
    <row r="19" spans="1:8" ht="33" customHeight="1" x14ac:dyDescent="0.2">
      <c r="A19" s="48" t="s">
        <v>260</v>
      </c>
      <c r="B19" s="11">
        <v>2000</v>
      </c>
      <c r="C19" s="34">
        <v>1500</v>
      </c>
      <c r="D19" s="34">
        <v>1000</v>
      </c>
      <c r="E19" s="28">
        <f>E96*2+E148*3</f>
        <v>76.210000000000008</v>
      </c>
      <c r="F19" s="11">
        <v>3</v>
      </c>
      <c r="G19" s="52" t="s">
        <v>259</v>
      </c>
      <c r="H19" s="9">
        <v>12555.465600000001</v>
      </c>
    </row>
    <row r="20" spans="1:8" ht="33" customHeight="1" x14ac:dyDescent="0.2">
      <c r="A20" s="48" t="s">
        <v>258</v>
      </c>
      <c r="B20" s="11">
        <v>2000</v>
      </c>
      <c r="C20" s="34">
        <v>1500</v>
      </c>
      <c r="D20" s="34">
        <v>1000</v>
      </c>
      <c r="E20" s="28">
        <f>E96+E148*3</f>
        <v>68.210000000000008</v>
      </c>
      <c r="F20" s="11">
        <v>3</v>
      </c>
      <c r="G20" s="52" t="s">
        <v>257</v>
      </c>
      <c r="H20" s="9">
        <v>10861.612800000001</v>
      </c>
    </row>
    <row r="21" spans="1:8" ht="33" customHeight="1" x14ac:dyDescent="0.2">
      <c r="A21" s="48" t="s">
        <v>256</v>
      </c>
      <c r="B21" s="11">
        <v>2000</v>
      </c>
      <c r="C21" s="34">
        <v>1800</v>
      </c>
      <c r="D21" s="34">
        <v>600</v>
      </c>
      <c r="E21" s="28">
        <f>E94*2+E149*3</f>
        <v>63.28</v>
      </c>
      <c r="F21" s="11">
        <v>3</v>
      </c>
      <c r="G21" s="52" t="s">
        <v>255</v>
      </c>
      <c r="H21" s="9">
        <v>11864.609399999999</v>
      </c>
    </row>
    <row r="22" spans="1:8" ht="33" customHeight="1" x14ac:dyDescent="0.2">
      <c r="A22" s="48" t="s">
        <v>254</v>
      </c>
      <c r="B22" s="11">
        <v>2000</v>
      </c>
      <c r="C22" s="34">
        <v>1800</v>
      </c>
      <c r="D22" s="34">
        <v>600</v>
      </c>
      <c r="E22" s="28">
        <f>E94+E149*3</f>
        <v>55.88</v>
      </c>
      <c r="F22" s="11">
        <v>3</v>
      </c>
      <c r="G22" s="52" t="s">
        <v>253</v>
      </c>
      <c r="H22" s="9">
        <v>10288.6278</v>
      </c>
    </row>
    <row r="23" spans="1:8" ht="33" customHeight="1" x14ac:dyDescent="0.2">
      <c r="A23" s="48" t="s">
        <v>252</v>
      </c>
      <c r="B23" s="11">
        <v>2000</v>
      </c>
      <c r="C23" s="34">
        <v>1800</v>
      </c>
      <c r="D23" s="34">
        <v>800</v>
      </c>
      <c r="E23" s="28">
        <f>E95*2+E150*3</f>
        <v>71.199999999999989</v>
      </c>
      <c r="F23" s="11">
        <v>3</v>
      </c>
      <c r="G23" s="52" t="s">
        <v>251</v>
      </c>
      <c r="H23" s="9">
        <v>12555.4656</v>
      </c>
    </row>
    <row r="24" spans="1:8" ht="33" customHeight="1" x14ac:dyDescent="0.2">
      <c r="A24" s="48" t="s">
        <v>250</v>
      </c>
      <c r="B24" s="11">
        <v>2000</v>
      </c>
      <c r="C24" s="34">
        <v>1800</v>
      </c>
      <c r="D24" s="34">
        <v>800</v>
      </c>
      <c r="E24" s="28">
        <f>E95+E150*3</f>
        <v>63.79999999999999</v>
      </c>
      <c r="F24" s="11">
        <v>3</v>
      </c>
      <c r="G24" s="52" t="s">
        <v>249</v>
      </c>
      <c r="H24" s="9">
        <v>10972.935600000001</v>
      </c>
    </row>
    <row r="25" spans="1:8" ht="33" customHeight="1" x14ac:dyDescent="0.2">
      <c r="A25" s="48" t="s">
        <v>248</v>
      </c>
      <c r="B25" s="11">
        <v>2000</v>
      </c>
      <c r="C25" s="34">
        <v>1800</v>
      </c>
      <c r="D25" s="34">
        <v>1000</v>
      </c>
      <c r="E25" s="28">
        <f>E96*2+E151*3</f>
        <v>86.44</v>
      </c>
      <c r="F25" s="11">
        <v>3</v>
      </c>
      <c r="G25" s="52" t="s">
        <v>247</v>
      </c>
      <c r="H25" s="9">
        <v>14415.211200000002</v>
      </c>
    </row>
    <row r="26" spans="1:8" ht="33" customHeight="1" x14ac:dyDescent="0.2">
      <c r="A26" s="48" t="s">
        <v>246</v>
      </c>
      <c r="B26" s="11">
        <v>2000</v>
      </c>
      <c r="C26" s="34">
        <v>1800</v>
      </c>
      <c r="D26" s="34">
        <v>1000</v>
      </c>
      <c r="E26" s="28">
        <f>E96+E151*3</f>
        <v>78.44</v>
      </c>
      <c r="F26" s="11">
        <v>3</v>
      </c>
      <c r="G26" s="52" t="s">
        <v>245</v>
      </c>
      <c r="H26" s="9">
        <v>12721.358400000001</v>
      </c>
    </row>
    <row r="27" spans="1:8" ht="33" customHeight="1" x14ac:dyDescent="0.2">
      <c r="A27" s="48" t="s">
        <v>244</v>
      </c>
      <c r="B27" s="11">
        <v>2000</v>
      </c>
      <c r="C27" s="34">
        <v>2100</v>
      </c>
      <c r="D27" s="34">
        <v>600</v>
      </c>
      <c r="E27" s="28">
        <f>E94*2+E152*3</f>
        <v>70.27000000000001</v>
      </c>
      <c r="F27" s="11">
        <v>3</v>
      </c>
      <c r="G27" s="52" t="s">
        <v>243</v>
      </c>
      <c r="H27" s="9">
        <v>13527.903</v>
      </c>
    </row>
    <row r="28" spans="1:8" ht="33" customHeight="1" x14ac:dyDescent="0.2">
      <c r="A28" s="48" t="s">
        <v>242</v>
      </c>
      <c r="B28" s="11">
        <v>2000</v>
      </c>
      <c r="C28" s="34">
        <v>2100</v>
      </c>
      <c r="D28" s="34">
        <v>600</v>
      </c>
      <c r="E28" s="28">
        <f>E94+E152*3</f>
        <v>62.870000000000005</v>
      </c>
      <c r="F28" s="11">
        <v>3</v>
      </c>
      <c r="G28" s="52" t="s">
        <v>241</v>
      </c>
      <c r="H28" s="9">
        <v>11951.921400000001</v>
      </c>
    </row>
    <row r="29" spans="1:8" ht="33" customHeight="1" x14ac:dyDescent="0.2">
      <c r="A29" s="48" t="s">
        <v>240</v>
      </c>
      <c r="B29" s="11">
        <v>2000</v>
      </c>
      <c r="C29" s="34">
        <v>2100</v>
      </c>
      <c r="D29" s="34">
        <v>800</v>
      </c>
      <c r="E29" s="28">
        <f>E95*2+E153*3</f>
        <v>79.27</v>
      </c>
      <c r="F29" s="11">
        <v>3</v>
      </c>
      <c r="G29" s="52" t="s">
        <v>239</v>
      </c>
      <c r="H29" s="9">
        <v>14339.904600000002</v>
      </c>
    </row>
    <row r="30" spans="1:8" ht="33" customHeight="1" x14ac:dyDescent="0.2">
      <c r="A30" s="48" t="s">
        <v>238</v>
      </c>
      <c r="B30" s="11">
        <v>2000</v>
      </c>
      <c r="C30" s="34">
        <v>2100</v>
      </c>
      <c r="D30" s="34">
        <v>800</v>
      </c>
      <c r="E30" s="28">
        <f>E95+E153*3</f>
        <v>71.87</v>
      </c>
      <c r="F30" s="11">
        <v>3</v>
      </c>
      <c r="G30" s="52" t="s">
        <v>237</v>
      </c>
      <c r="H30" s="9">
        <v>12757.374600000003</v>
      </c>
    </row>
    <row r="31" spans="1:8" ht="33" customHeight="1" x14ac:dyDescent="0.2">
      <c r="A31" s="47" t="s">
        <v>236</v>
      </c>
      <c r="B31" s="46">
        <v>2000</v>
      </c>
      <c r="C31" s="45">
        <v>2100</v>
      </c>
      <c r="D31" s="45">
        <v>1000</v>
      </c>
      <c r="E31" s="54">
        <f>E96*2+E154*3</f>
        <v>96.61</v>
      </c>
      <c r="F31" s="46">
        <v>3</v>
      </c>
      <c r="G31" s="53" t="s">
        <v>235</v>
      </c>
      <c r="H31" s="9">
        <v>16527.070200000002</v>
      </c>
    </row>
    <row r="32" spans="1:8" ht="33" customHeight="1" x14ac:dyDescent="0.2">
      <c r="A32" s="42" t="s">
        <v>234</v>
      </c>
      <c r="B32" s="11">
        <v>2000</v>
      </c>
      <c r="C32" s="34">
        <v>2100</v>
      </c>
      <c r="D32" s="34">
        <v>1000</v>
      </c>
      <c r="E32" s="28">
        <f>E96+E154*3</f>
        <v>88.61</v>
      </c>
      <c r="F32" s="11">
        <v>3</v>
      </c>
      <c r="G32" s="52" t="s">
        <v>233</v>
      </c>
      <c r="H32" s="9">
        <v>14833.217400000001</v>
      </c>
    </row>
    <row r="33" spans="1:8" ht="22.5" customHeight="1" x14ac:dyDescent="0.2">
      <c r="A33" s="51" t="s">
        <v>232</v>
      </c>
      <c r="B33" s="50"/>
      <c r="C33" s="50"/>
      <c r="D33" s="50"/>
      <c r="E33" s="50"/>
      <c r="F33" s="50"/>
      <c r="G33" s="50"/>
      <c r="H33" s="20"/>
    </row>
    <row r="34" spans="1:8" ht="33" customHeight="1" x14ac:dyDescent="0.2">
      <c r="A34" s="49" t="s">
        <v>231</v>
      </c>
      <c r="B34" s="15">
        <v>2500</v>
      </c>
      <c r="C34" s="13">
        <v>1200</v>
      </c>
      <c r="D34" s="13">
        <v>600</v>
      </c>
      <c r="E34" s="13">
        <f>E97*2+E143*4</f>
        <v>61.92</v>
      </c>
      <c r="F34" s="15">
        <v>4</v>
      </c>
      <c r="G34" s="13" t="s">
        <v>230</v>
      </c>
      <c r="H34" s="9">
        <v>11715.087600000003</v>
      </c>
    </row>
    <row r="35" spans="1:8" ht="33" customHeight="1" x14ac:dyDescent="0.2">
      <c r="A35" s="49" t="s">
        <v>229</v>
      </c>
      <c r="B35" s="15">
        <v>2500</v>
      </c>
      <c r="C35" s="13">
        <v>1200</v>
      </c>
      <c r="D35" s="13">
        <v>600</v>
      </c>
      <c r="E35" s="13">
        <f>E97+E143*4</f>
        <v>52.92</v>
      </c>
      <c r="F35" s="15">
        <v>4</v>
      </c>
      <c r="G35" s="13" t="s">
        <v>228</v>
      </c>
      <c r="H35" s="9">
        <v>9817.1430000000018</v>
      </c>
    </row>
    <row r="36" spans="1:8" ht="37.5" customHeight="1" x14ac:dyDescent="0.2">
      <c r="A36" s="48" t="s">
        <v>227</v>
      </c>
      <c r="B36" s="15">
        <v>2500</v>
      </c>
      <c r="C36" s="34">
        <v>1200</v>
      </c>
      <c r="D36" s="34">
        <v>800</v>
      </c>
      <c r="E36" s="34">
        <f>E98*2+E144*4</f>
        <v>69.36</v>
      </c>
      <c r="F36" s="11">
        <v>4</v>
      </c>
      <c r="G36" s="34" t="s">
        <v>226</v>
      </c>
      <c r="H36" s="9">
        <v>12400.486800000002</v>
      </c>
    </row>
    <row r="37" spans="1:8" ht="37.5" customHeight="1" x14ac:dyDescent="0.2">
      <c r="A37" s="48" t="s">
        <v>225</v>
      </c>
      <c r="B37" s="15">
        <v>2500</v>
      </c>
      <c r="C37" s="34">
        <v>1200</v>
      </c>
      <c r="D37" s="34">
        <v>800</v>
      </c>
      <c r="E37" s="34">
        <f>E98+E144*4</f>
        <v>60.16</v>
      </c>
      <c r="F37" s="11">
        <v>4</v>
      </c>
      <c r="G37" s="34" t="s">
        <v>224</v>
      </c>
      <c r="H37" s="9">
        <v>10463.251800000002</v>
      </c>
    </row>
    <row r="38" spans="1:8" ht="38.25" customHeight="1" x14ac:dyDescent="0.2">
      <c r="A38" s="48" t="s">
        <v>223</v>
      </c>
      <c r="B38" s="15">
        <v>2500</v>
      </c>
      <c r="C38" s="34">
        <v>1200</v>
      </c>
      <c r="D38" s="34">
        <v>1000</v>
      </c>
      <c r="E38" s="34">
        <f>E99*2+E145*4</f>
        <v>83.240000000000009</v>
      </c>
      <c r="F38" s="11">
        <v>4</v>
      </c>
      <c r="G38" s="34" t="s">
        <v>222</v>
      </c>
      <c r="H38" s="9">
        <v>14133.630000000001</v>
      </c>
    </row>
    <row r="39" spans="1:8" ht="38.25" customHeight="1" x14ac:dyDescent="0.2">
      <c r="A39" s="48" t="s">
        <v>221</v>
      </c>
      <c r="B39" s="15">
        <v>2500</v>
      </c>
      <c r="C39" s="34">
        <v>1200</v>
      </c>
      <c r="D39" s="34">
        <v>1000</v>
      </c>
      <c r="E39" s="34">
        <f>E99+E145*4</f>
        <v>73.34</v>
      </c>
      <c r="F39" s="11">
        <v>4</v>
      </c>
      <c r="G39" s="34" t="s">
        <v>220</v>
      </c>
      <c r="H39" s="9">
        <v>12071.975400000001</v>
      </c>
    </row>
    <row r="40" spans="1:8" ht="35.1" customHeight="1" x14ac:dyDescent="0.2">
      <c r="A40" s="48" t="s">
        <v>219</v>
      </c>
      <c r="B40" s="11">
        <v>2500</v>
      </c>
      <c r="C40" s="34">
        <v>1500</v>
      </c>
      <c r="D40" s="34">
        <v>600</v>
      </c>
      <c r="E40" s="34">
        <f>E97*2+E146*4</f>
        <v>73.240000000000009</v>
      </c>
      <c r="F40" s="11">
        <v>4</v>
      </c>
      <c r="G40" s="34" t="s">
        <v>218</v>
      </c>
      <c r="H40" s="9">
        <v>13430.768400000001</v>
      </c>
    </row>
    <row r="41" spans="1:8" ht="35.1" customHeight="1" x14ac:dyDescent="0.2">
      <c r="A41" s="48" t="s">
        <v>217</v>
      </c>
      <c r="B41" s="11">
        <v>2500</v>
      </c>
      <c r="C41" s="34">
        <v>1500</v>
      </c>
      <c r="D41" s="34">
        <v>600</v>
      </c>
      <c r="E41" s="34">
        <f>E97+E146*4</f>
        <v>64.240000000000009</v>
      </c>
      <c r="F41" s="11">
        <v>4</v>
      </c>
      <c r="G41" s="34" t="s">
        <v>216</v>
      </c>
      <c r="H41" s="9">
        <v>11532.8238</v>
      </c>
    </row>
    <row r="42" spans="1:8" ht="35.1" customHeight="1" x14ac:dyDescent="0.2">
      <c r="A42" s="48" t="s">
        <v>215</v>
      </c>
      <c r="B42" s="11">
        <v>2500</v>
      </c>
      <c r="C42" s="34">
        <v>1500</v>
      </c>
      <c r="D42" s="34">
        <v>800</v>
      </c>
      <c r="E42" s="34">
        <f>E98*2+E147*4</f>
        <v>82.759999999999991</v>
      </c>
      <c r="F42" s="11">
        <v>4</v>
      </c>
      <c r="G42" s="34" t="s">
        <v>214</v>
      </c>
      <c r="H42" s="9">
        <v>14264.598000000002</v>
      </c>
    </row>
    <row r="43" spans="1:8" ht="35.1" customHeight="1" x14ac:dyDescent="0.2">
      <c r="A43" s="48" t="s">
        <v>213</v>
      </c>
      <c r="B43" s="11">
        <v>2500</v>
      </c>
      <c r="C43" s="34">
        <v>1500</v>
      </c>
      <c r="D43" s="34">
        <v>800</v>
      </c>
      <c r="E43" s="34">
        <f>E98+E147*4</f>
        <v>73.56</v>
      </c>
      <c r="F43" s="11">
        <v>4</v>
      </c>
      <c r="G43" s="34" t="s">
        <v>212</v>
      </c>
      <c r="H43" s="9">
        <v>12327.363000000001</v>
      </c>
    </row>
    <row r="44" spans="1:8" ht="35.1" customHeight="1" x14ac:dyDescent="0.2">
      <c r="A44" s="48" t="s">
        <v>211</v>
      </c>
      <c r="B44" s="11">
        <v>2500</v>
      </c>
      <c r="C44" s="34">
        <v>1500</v>
      </c>
      <c r="D44" s="34">
        <v>1000</v>
      </c>
      <c r="E44" s="34">
        <f>E99*2+E148*4</f>
        <v>100.08</v>
      </c>
      <c r="F44" s="11">
        <v>4</v>
      </c>
      <c r="G44" s="34" t="s">
        <v>210</v>
      </c>
      <c r="H44" s="9">
        <v>16346.9892</v>
      </c>
    </row>
    <row r="45" spans="1:8" ht="35.1" customHeight="1" x14ac:dyDescent="0.2">
      <c r="A45" s="48" t="s">
        <v>209</v>
      </c>
      <c r="B45" s="11">
        <v>2500</v>
      </c>
      <c r="C45" s="34">
        <v>1500</v>
      </c>
      <c r="D45" s="34">
        <v>1000</v>
      </c>
      <c r="E45" s="34">
        <f>E99+E148*4</f>
        <v>90.18</v>
      </c>
      <c r="F45" s="11">
        <v>4</v>
      </c>
      <c r="G45" s="34" t="s">
        <v>208</v>
      </c>
      <c r="H45" s="9">
        <v>14285.3346</v>
      </c>
    </row>
    <row r="46" spans="1:8" ht="35.1" customHeight="1" x14ac:dyDescent="0.2">
      <c r="A46" s="48" t="s">
        <v>207</v>
      </c>
      <c r="B46" s="11">
        <v>2500</v>
      </c>
      <c r="C46" s="34">
        <v>1800</v>
      </c>
      <c r="D46" s="34">
        <v>600</v>
      </c>
      <c r="E46" s="34">
        <f>E97*2+E149*4</f>
        <v>82.64</v>
      </c>
      <c r="F46" s="11">
        <v>4</v>
      </c>
      <c r="G46" s="34" t="s">
        <v>206</v>
      </c>
      <c r="H46" s="9">
        <v>15412.750800000002</v>
      </c>
    </row>
    <row r="47" spans="1:8" ht="35.1" customHeight="1" x14ac:dyDescent="0.2">
      <c r="A47" s="48" t="s">
        <v>205</v>
      </c>
      <c r="B47" s="11">
        <v>2500</v>
      </c>
      <c r="C47" s="34">
        <v>1800</v>
      </c>
      <c r="D47" s="34">
        <v>600</v>
      </c>
      <c r="E47" s="34">
        <f>E97+E150*4</f>
        <v>84.199999999999989</v>
      </c>
      <c r="F47" s="11">
        <v>4</v>
      </c>
      <c r="G47" s="34" t="s">
        <v>204</v>
      </c>
      <c r="H47" s="9">
        <v>13514.806200000001</v>
      </c>
    </row>
    <row r="48" spans="1:8" ht="35.1" customHeight="1" x14ac:dyDescent="0.2">
      <c r="A48" s="48" t="s">
        <v>203</v>
      </c>
      <c r="B48" s="11">
        <v>2500</v>
      </c>
      <c r="C48" s="34">
        <v>1800</v>
      </c>
      <c r="D48" s="34">
        <v>800</v>
      </c>
      <c r="E48" s="34">
        <f>E98*2+E150*4</f>
        <v>93.6</v>
      </c>
      <c r="F48" s="11">
        <v>4</v>
      </c>
      <c r="G48" s="34" t="s">
        <v>202</v>
      </c>
      <c r="H48" s="9">
        <v>16395.0108</v>
      </c>
    </row>
    <row r="49" spans="1:8" ht="35.1" customHeight="1" x14ac:dyDescent="0.2">
      <c r="A49" s="48" t="s">
        <v>201</v>
      </c>
      <c r="B49" s="11">
        <v>2500</v>
      </c>
      <c r="C49" s="34">
        <v>1800</v>
      </c>
      <c r="D49" s="34">
        <v>800</v>
      </c>
      <c r="E49" s="34">
        <f>E98+E150*4</f>
        <v>84.399999999999991</v>
      </c>
      <c r="F49" s="11">
        <v>4</v>
      </c>
      <c r="G49" s="34" t="s">
        <v>200</v>
      </c>
      <c r="H49" s="9">
        <v>14457.775800000001</v>
      </c>
    </row>
    <row r="50" spans="1:8" ht="35.1" customHeight="1" x14ac:dyDescent="0.2">
      <c r="A50" s="48" t="s">
        <v>199</v>
      </c>
      <c r="B50" s="11">
        <v>2500</v>
      </c>
      <c r="C50" s="34">
        <v>1800</v>
      </c>
      <c r="D50" s="34">
        <v>1000</v>
      </c>
      <c r="E50" s="34">
        <f>E99*2+E151*4</f>
        <v>113.72</v>
      </c>
      <c r="F50" s="11">
        <v>4</v>
      </c>
      <c r="G50" s="34" t="s">
        <v>198</v>
      </c>
      <c r="H50" s="9">
        <v>18826.650000000001</v>
      </c>
    </row>
    <row r="51" spans="1:8" ht="35.1" customHeight="1" x14ac:dyDescent="0.2">
      <c r="A51" s="48" t="s">
        <v>197</v>
      </c>
      <c r="B51" s="11">
        <v>2500</v>
      </c>
      <c r="C51" s="34">
        <v>1800</v>
      </c>
      <c r="D51" s="34">
        <v>1000</v>
      </c>
      <c r="E51" s="34">
        <f>E99+E151*4</f>
        <v>103.82000000000001</v>
      </c>
      <c r="F51" s="11">
        <v>4</v>
      </c>
      <c r="G51" s="34" t="s">
        <v>196</v>
      </c>
      <c r="H51" s="9">
        <v>16764.995400000003</v>
      </c>
    </row>
    <row r="52" spans="1:8" ht="35.1" customHeight="1" x14ac:dyDescent="0.2">
      <c r="A52" s="48" t="s">
        <v>195</v>
      </c>
      <c r="B52" s="11">
        <v>2500</v>
      </c>
      <c r="C52" s="34">
        <v>2100</v>
      </c>
      <c r="D52" s="34">
        <v>600</v>
      </c>
      <c r="E52" s="34">
        <f>E97*2+E152*4</f>
        <v>91.960000000000008</v>
      </c>
      <c r="F52" s="11">
        <v>4</v>
      </c>
      <c r="G52" s="34" t="s">
        <v>194</v>
      </c>
      <c r="H52" s="9">
        <v>17630.475600000002</v>
      </c>
    </row>
    <row r="53" spans="1:8" ht="35.1" customHeight="1" x14ac:dyDescent="0.2">
      <c r="A53" s="48" t="s">
        <v>193</v>
      </c>
      <c r="B53" s="11">
        <v>2500</v>
      </c>
      <c r="C53" s="34">
        <v>2100</v>
      </c>
      <c r="D53" s="34">
        <v>600</v>
      </c>
      <c r="E53" s="34">
        <f>E97+E152*4</f>
        <v>82.960000000000008</v>
      </c>
      <c r="F53" s="11">
        <v>4</v>
      </c>
      <c r="G53" s="34" t="s">
        <v>192</v>
      </c>
      <c r="H53" s="9">
        <v>15732.531000000001</v>
      </c>
    </row>
    <row r="54" spans="1:8" ht="35.1" customHeight="1" x14ac:dyDescent="0.2">
      <c r="A54" s="48" t="s">
        <v>191</v>
      </c>
      <c r="B54" s="11">
        <v>2500</v>
      </c>
      <c r="C54" s="34">
        <v>2100</v>
      </c>
      <c r="D54" s="34">
        <v>800</v>
      </c>
      <c r="E54" s="34">
        <f>E98*2+E153*4</f>
        <v>104.36000000000001</v>
      </c>
      <c r="F54" s="11">
        <v>4</v>
      </c>
      <c r="G54" s="34" t="s">
        <v>190</v>
      </c>
      <c r="H54" s="9">
        <v>18774.262800000004</v>
      </c>
    </row>
    <row r="55" spans="1:8" ht="35.1" customHeight="1" x14ac:dyDescent="0.2">
      <c r="A55" s="48" t="s">
        <v>189</v>
      </c>
      <c r="B55" s="11">
        <v>2500</v>
      </c>
      <c r="C55" s="34">
        <v>2100</v>
      </c>
      <c r="D55" s="34">
        <v>800</v>
      </c>
      <c r="E55" s="34">
        <f>E98+E153*4</f>
        <v>95.160000000000011</v>
      </c>
      <c r="F55" s="11">
        <v>4</v>
      </c>
      <c r="G55" s="34" t="s">
        <v>188</v>
      </c>
      <c r="H55" s="9">
        <v>16837.027800000003</v>
      </c>
    </row>
    <row r="56" spans="1:8" ht="35.1" customHeight="1" x14ac:dyDescent="0.2">
      <c r="A56" s="48" t="s">
        <v>187</v>
      </c>
      <c r="B56" s="11">
        <v>2500</v>
      </c>
      <c r="C56" s="34">
        <v>2100</v>
      </c>
      <c r="D56" s="34">
        <v>1000</v>
      </c>
      <c r="E56" s="34">
        <f>E99*2+E154*4</f>
        <v>127.28</v>
      </c>
      <c r="F56" s="11">
        <v>4</v>
      </c>
      <c r="G56" s="34" t="s">
        <v>186</v>
      </c>
      <c r="H56" s="9">
        <v>21642.462</v>
      </c>
    </row>
    <row r="57" spans="1:8" ht="35.1" customHeight="1" x14ac:dyDescent="0.2">
      <c r="A57" s="48" t="s">
        <v>185</v>
      </c>
      <c r="B57" s="11">
        <v>2500</v>
      </c>
      <c r="C57" s="34">
        <v>2100</v>
      </c>
      <c r="D57" s="34">
        <v>1000</v>
      </c>
      <c r="E57" s="34">
        <f>E99+E154*4</f>
        <v>117.38000000000001</v>
      </c>
      <c r="F57" s="11">
        <v>4</v>
      </c>
      <c r="G57" s="34" t="s">
        <v>184</v>
      </c>
      <c r="H57" s="9">
        <v>19580.807400000002</v>
      </c>
    </row>
    <row r="58" spans="1:8" ht="21" customHeight="1" x14ac:dyDescent="0.2">
      <c r="A58" s="25" t="s">
        <v>183</v>
      </c>
      <c r="B58" s="25"/>
      <c r="C58" s="25"/>
      <c r="D58" s="25"/>
      <c r="E58" s="25"/>
      <c r="F58" s="25"/>
      <c r="G58" s="25"/>
      <c r="H58" s="20"/>
    </row>
    <row r="59" spans="1:8" ht="35.1" customHeight="1" x14ac:dyDescent="0.2">
      <c r="A59" s="49" t="s">
        <v>182</v>
      </c>
      <c r="B59" s="15">
        <v>3000</v>
      </c>
      <c r="C59" s="13">
        <v>1200</v>
      </c>
      <c r="D59" s="13">
        <v>600</v>
      </c>
      <c r="E59" s="13">
        <f>E100*2+E143*5</f>
        <v>80.7</v>
      </c>
      <c r="F59" s="15">
        <v>5</v>
      </c>
      <c r="G59" s="13" t="s">
        <v>181</v>
      </c>
      <c r="H59" s="9">
        <v>14661.867600000001</v>
      </c>
    </row>
    <row r="60" spans="1:8" ht="35.1" customHeight="1" x14ac:dyDescent="0.2">
      <c r="A60" s="49" t="s">
        <v>180</v>
      </c>
      <c r="B60" s="15">
        <v>3000</v>
      </c>
      <c r="C60" s="13">
        <v>1200</v>
      </c>
      <c r="D60" s="13">
        <v>600</v>
      </c>
      <c r="E60" s="13">
        <f>E100+E143*5</f>
        <v>67.800000000000011</v>
      </c>
      <c r="F60" s="15">
        <v>5</v>
      </c>
      <c r="G60" s="13" t="s">
        <v>179</v>
      </c>
      <c r="H60" s="9">
        <v>12280.432800000002</v>
      </c>
    </row>
    <row r="61" spans="1:8" ht="35.1" customHeight="1" x14ac:dyDescent="0.2">
      <c r="A61" s="48" t="s">
        <v>178</v>
      </c>
      <c r="B61" s="15">
        <v>3000</v>
      </c>
      <c r="C61" s="34">
        <v>1200</v>
      </c>
      <c r="D61" s="34">
        <v>800</v>
      </c>
      <c r="E61" s="34">
        <f>E101*2+E144*5</f>
        <v>89.7</v>
      </c>
      <c r="F61" s="11">
        <v>5</v>
      </c>
      <c r="G61" s="34" t="s">
        <v>177</v>
      </c>
      <c r="H61" s="9">
        <v>15461.863800000001</v>
      </c>
    </row>
    <row r="62" spans="1:8" ht="35.1" customHeight="1" x14ac:dyDescent="0.2">
      <c r="A62" s="48" t="s">
        <v>176</v>
      </c>
      <c r="B62" s="15">
        <v>3000</v>
      </c>
      <c r="C62" s="34">
        <v>1200</v>
      </c>
      <c r="D62" s="34">
        <v>800</v>
      </c>
      <c r="E62" s="34">
        <f>E101+E144*5</f>
        <v>76.7</v>
      </c>
      <c r="F62" s="11">
        <v>5</v>
      </c>
      <c r="G62" s="34" t="s">
        <v>175</v>
      </c>
      <c r="H62" s="9">
        <v>13059.6924</v>
      </c>
    </row>
    <row r="63" spans="1:8" ht="35.1" customHeight="1" x14ac:dyDescent="0.2">
      <c r="A63" s="48" t="s">
        <v>174</v>
      </c>
      <c r="B63" s="15">
        <v>3000</v>
      </c>
      <c r="C63" s="34">
        <v>1200</v>
      </c>
      <c r="D63" s="34">
        <v>1000</v>
      </c>
      <c r="E63" s="34">
        <f>E102*2+E145*5</f>
        <v>107.10000000000001</v>
      </c>
      <c r="F63" s="11">
        <v>5</v>
      </c>
      <c r="G63" s="34" t="s">
        <v>173</v>
      </c>
      <c r="H63" s="9">
        <v>17681.771400000001</v>
      </c>
    </row>
    <row r="64" spans="1:8" ht="35.1" customHeight="1" x14ac:dyDescent="0.2">
      <c r="A64" s="48" t="s">
        <v>172</v>
      </c>
      <c r="B64" s="15">
        <v>3000</v>
      </c>
      <c r="C64" s="34">
        <v>1200</v>
      </c>
      <c r="D64" s="34">
        <v>1000</v>
      </c>
      <c r="E64" s="34">
        <f>E102+E145*5</f>
        <v>93.200000000000017</v>
      </c>
      <c r="F64" s="11">
        <v>5</v>
      </c>
      <c r="G64" s="34" t="s">
        <v>171</v>
      </c>
      <c r="H64" s="9">
        <v>15097.336200000002</v>
      </c>
    </row>
    <row r="65" spans="1:8" ht="35.1" customHeight="1" x14ac:dyDescent="0.2">
      <c r="A65" s="48" t="s">
        <v>170</v>
      </c>
      <c r="B65" s="11">
        <v>3000</v>
      </c>
      <c r="C65" s="34">
        <v>1500</v>
      </c>
      <c r="D65" s="34">
        <v>600</v>
      </c>
      <c r="E65" s="34">
        <f>E100*2+E146*5</f>
        <v>94.85</v>
      </c>
      <c r="F65" s="11">
        <v>5</v>
      </c>
      <c r="G65" s="34" t="s">
        <v>169</v>
      </c>
      <c r="H65" s="9">
        <v>16806.4686</v>
      </c>
    </row>
    <row r="66" spans="1:8" ht="35.1" customHeight="1" x14ac:dyDescent="0.2">
      <c r="A66" s="48" t="s">
        <v>168</v>
      </c>
      <c r="B66" s="11">
        <v>3000</v>
      </c>
      <c r="C66" s="34">
        <v>1500</v>
      </c>
      <c r="D66" s="34">
        <v>600</v>
      </c>
      <c r="E66" s="34">
        <f>E100+E146*5</f>
        <v>81.95</v>
      </c>
      <c r="F66" s="11">
        <v>5</v>
      </c>
      <c r="G66" s="34" t="s">
        <v>167</v>
      </c>
      <c r="H66" s="9">
        <v>14425.033799999997</v>
      </c>
    </row>
    <row r="67" spans="1:8" ht="35.1" customHeight="1" x14ac:dyDescent="0.2">
      <c r="A67" s="48" t="s">
        <v>166</v>
      </c>
      <c r="B67" s="11">
        <v>3000</v>
      </c>
      <c r="C67" s="34">
        <v>1500</v>
      </c>
      <c r="D67" s="34">
        <v>800</v>
      </c>
      <c r="E67" s="34">
        <f>E101*2+E147*5</f>
        <v>106.45</v>
      </c>
      <c r="F67" s="11">
        <v>5</v>
      </c>
      <c r="G67" s="34" t="s">
        <v>165</v>
      </c>
      <c r="H67" s="9">
        <v>17792.002800000002</v>
      </c>
    </row>
    <row r="68" spans="1:8" ht="35.1" customHeight="1" x14ac:dyDescent="0.2">
      <c r="A68" s="48" t="s">
        <v>164</v>
      </c>
      <c r="B68" s="11">
        <v>3000</v>
      </c>
      <c r="C68" s="34">
        <v>1500</v>
      </c>
      <c r="D68" s="34">
        <v>800</v>
      </c>
      <c r="E68" s="34">
        <f>E101+E147*5</f>
        <v>93.45</v>
      </c>
      <c r="F68" s="11">
        <v>5</v>
      </c>
      <c r="G68" s="34" t="s">
        <v>163</v>
      </c>
      <c r="H68" s="9">
        <v>15389.831399999999</v>
      </c>
    </row>
    <row r="69" spans="1:8" ht="35.1" customHeight="1" x14ac:dyDescent="0.2">
      <c r="A69" s="48" t="s">
        <v>162</v>
      </c>
      <c r="B69" s="11">
        <v>3000</v>
      </c>
      <c r="C69" s="34">
        <v>1500</v>
      </c>
      <c r="D69" s="34">
        <v>1000</v>
      </c>
      <c r="E69" s="34">
        <f>E102*2+E148*5</f>
        <v>128.15</v>
      </c>
      <c r="F69" s="11">
        <v>5</v>
      </c>
      <c r="G69" s="34" t="s">
        <v>161</v>
      </c>
      <c r="H69" s="9">
        <v>20448.470399999998</v>
      </c>
    </row>
    <row r="70" spans="1:8" ht="35.1" customHeight="1" x14ac:dyDescent="0.2">
      <c r="A70" s="48" t="s">
        <v>160</v>
      </c>
      <c r="B70" s="11">
        <v>3000</v>
      </c>
      <c r="C70" s="34">
        <v>1500</v>
      </c>
      <c r="D70" s="34">
        <v>1000</v>
      </c>
      <c r="E70" s="34">
        <f>E102+E148*5</f>
        <v>114.25</v>
      </c>
      <c r="F70" s="11">
        <v>5</v>
      </c>
      <c r="G70" s="34" t="s">
        <v>159</v>
      </c>
      <c r="H70" s="9">
        <v>17864.035199999998</v>
      </c>
    </row>
    <row r="71" spans="1:8" ht="35.1" customHeight="1" x14ac:dyDescent="0.2">
      <c r="A71" s="48" t="s">
        <v>158</v>
      </c>
      <c r="B71" s="11">
        <v>3000</v>
      </c>
      <c r="C71" s="34">
        <v>1800</v>
      </c>
      <c r="D71" s="34">
        <v>600</v>
      </c>
      <c r="E71" s="34">
        <f>E100*2+E149*5</f>
        <v>106.6</v>
      </c>
      <c r="F71" s="11">
        <v>5</v>
      </c>
      <c r="G71" s="34" t="s">
        <v>157</v>
      </c>
      <c r="H71" s="9">
        <v>19283.946600000003</v>
      </c>
    </row>
    <row r="72" spans="1:8" ht="35.1" customHeight="1" x14ac:dyDescent="0.2">
      <c r="A72" s="48" t="s">
        <v>156</v>
      </c>
      <c r="B72" s="11">
        <v>3000</v>
      </c>
      <c r="C72" s="34">
        <v>1800</v>
      </c>
      <c r="D72" s="34">
        <v>600</v>
      </c>
      <c r="E72" s="34">
        <f>E100+E149*5</f>
        <v>93.7</v>
      </c>
      <c r="F72" s="11">
        <v>5</v>
      </c>
      <c r="G72" s="34" t="s">
        <v>155</v>
      </c>
      <c r="H72" s="9">
        <v>16902.5118</v>
      </c>
    </row>
    <row r="73" spans="1:8" ht="35.1" customHeight="1" x14ac:dyDescent="0.2">
      <c r="A73" s="48" t="s">
        <v>154</v>
      </c>
      <c r="B73" s="11">
        <v>3000</v>
      </c>
      <c r="C73" s="34">
        <v>1800</v>
      </c>
      <c r="D73" s="34">
        <v>800</v>
      </c>
      <c r="E73" s="34">
        <f>E101*2+E150*5</f>
        <v>119.99999999999999</v>
      </c>
      <c r="F73" s="11">
        <v>5</v>
      </c>
      <c r="G73" s="34" t="s">
        <v>153</v>
      </c>
      <c r="H73" s="9">
        <v>20455.018800000002</v>
      </c>
    </row>
    <row r="74" spans="1:8" ht="35.1" customHeight="1" x14ac:dyDescent="0.2">
      <c r="A74" s="48" t="s">
        <v>152</v>
      </c>
      <c r="B74" s="11">
        <v>3000</v>
      </c>
      <c r="C74" s="34">
        <v>1800</v>
      </c>
      <c r="D74" s="34">
        <v>800</v>
      </c>
      <c r="E74" s="34">
        <f>E101+E150*5</f>
        <v>106.99999999999999</v>
      </c>
      <c r="F74" s="11">
        <v>5</v>
      </c>
      <c r="G74" s="34" t="s">
        <v>151</v>
      </c>
      <c r="H74" s="9">
        <v>18052.847400000002</v>
      </c>
    </row>
    <row r="75" spans="1:8" ht="35.1" customHeight="1" x14ac:dyDescent="0.2">
      <c r="A75" s="48" t="s">
        <v>150</v>
      </c>
      <c r="B75" s="11">
        <v>3000</v>
      </c>
      <c r="C75" s="34">
        <v>1800</v>
      </c>
      <c r="D75" s="34">
        <v>1000</v>
      </c>
      <c r="E75" s="34">
        <f>E102*2+E151*5</f>
        <v>145.20000000000002</v>
      </c>
      <c r="F75" s="11">
        <v>5</v>
      </c>
      <c r="G75" s="34" t="s">
        <v>149</v>
      </c>
      <c r="H75" s="9">
        <v>23548.046400000003</v>
      </c>
    </row>
    <row r="76" spans="1:8" ht="35.1" customHeight="1" x14ac:dyDescent="0.2">
      <c r="A76" s="48" t="s">
        <v>148</v>
      </c>
      <c r="B76" s="11">
        <v>3000</v>
      </c>
      <c r="C76" s="34">
        <v>1800</v>
      </c>
      <c r="D76" s="34">
        <v>1000</v>
      </c>
      <c r="E76" s="34">
        <f>E102+E151*5</f>
        <v>131.30000000000001</v>
      </c>
      <c r="F76" s="11">
        <v>5</v>
      </c>
      <c r="G76" s="34" t="s">
        <v>147</v>
      </c>
      <c r="H76" s="9">
        <v>20963.611200000003</v>
      </c>
    </row>
    <row r="77" spans="1:8" ht="35.1" customHeight="1" x14ac:dyDescent="0.2">
      <c r="A77" s="48" t="s">
        <v>146</v>
      </c>
      <c r="B77" s="11">
        <v>3000</v>
      </c>
      <c r="C77" s="34">
        <v>2100</v>
      </c>
      <c r="D77" s="34">
        <v>600</v>
      </c>
      <c r="E77" s="34">
        <f>E100*2+E152*5</f>
        <v>118.25000000000001</v>
      </c>
      <c r="F77" s="11">
        <v>5</v>
      </c>
      <c r="G77" s="34" t="s">
        <v>145</v>
      </c>
      <c r="H77" s="9">
        <v>22056.102599999998</v>
      </c>
    </row>
    <row r="78" spans="1:8" ht="35.1" customHeight="1" x14ac:dyDescent="0.2">
      <c r="A78" s="48" t="s">
        <v>144</v>
      </c>
      <c r="B78" s="11">
        <v>3000</v>
      </c>
      <c r="C78" s="34">
        <v>2100</v>
      </c>
      <c r="D78" s="34">
        <v>600</v>
      </c>
      <c r="E78" s="34">
        <f>E100+E152*5</f>
        <v>105.35000000000002</v>
      </c>
      <c r="F78" s="11">
        <v>5</v>
      </c>
      <c r="G78" s="34" t="s">
        <v>143</v>
      </c>
      <c r="H78" s="9">
        <v>19674.667799999999</v>
      </c>
    </row>
    <row r="79" spans="1:8" ht="35.1" customHeight="1" x14ac:dyDescent="0.2">
      <c r="A79" s="48" t="s">
        <v>142</v>
      </c>
      <c r="B79" s="11">
        <v>3000</v>
      </c>
      <c r="C79" s="34">
        <v>2100</v>
      </c>
      <c r="D79" s="34">
        <v>800</v>
      </c>
      <c r="E79" s="34">
        <f>E101*2+E153*5</f>
        <v>133.45000000000002</v>
      </c>
      <c r="F79" s="11">
        <v>5</v>
      </c>
      <c r="G79" s="34" t="s">
        <v>141</v>
      </c>
      <c r="H79" s="9">
        <v>23429.0838</v>
      </c>
    </row>
    <row r="80" spans="1:8" ht="35.1" customHeight="1" x14ac:dyDescent="0.2">
      <c r="A80" s="48" t="s">
        <v>140</v>
      </c>
      <c r="B80" s="11">
        <v>3000</v>
      </c>
      <c r="C80" s="34">
        <v>2100</v>
      </c>
      <c r="D80" s="34">
        <v>800</v>
      </c>
      <c r="E80" s="34">
        <f>E101+E153*5</f>
        <v>120.45000000000002</v>
      </c>
      <c r="F80" s="11">
        <v>5</v>
      </c>
      <c r="G80" s="34" t="s">
        <v>139</v>
      </c>
      <c r="H80" s="9">
        <v>21026.912400000001</v>
      </c>
    </row>
    <row r="81" spans="1:8" ht="35.1" customHeight="1" x14ac:dyDescent="0.2">
      <c r="A81" s="47" t="s">
        <v>138</v>
      </c>
      <c r="B81" s="46">
        <v>3000</v>
      </c>
      <c r="C81" s="45">
        <v>2100</v>
      </c>
      <c r="D81" s="45">
        <v>1000</v>
      </c>
      <c r="E81" s="45">
        <f>E102*2+E154*5</f>
        <v>162.15</v>
      </c>
      <c r="F81" s="46">
        <v>5</v>
      </c>
      <c r="G81" s="45" t="s">
        <v>137</v>
      </c>
      <c r="H81" s="9">
        <v>27067.811399999999</v>
      </c>
    </row>
    <row r="82" spans="1:8" ht="35.1" customHeight="1" x14ac:dyDescent="0.2">
      <c r="A82" s="42" t="s">
        <v>136</v>
      </c>
      <c r="B82" s="11">
        <v>3000</v>
      </c>
      <c r="C82" s="34">
        <v>2100</v>
      </c>
      <c r="D82" s="34">
        <v>1000</v>
      </c>
      <c r="E82" s="34">
        <f>E102+E154*5</f>
        <v>148.25</v>
      </c>
      <c r="F82" s="11">
        <v>5</v>
      </c>
      <c r="G82" s="45" t="s">
        <v>135</v>
      </c>
      <c r="H82" s="9">
        <v>24483.376199999999</v>
      </c>
    </row>
    <row r="83" spans="1:8" ht="15" customHeight="1" x14ac:dyDescent="0.2">
      <c r="A83" s="25" t="s">
        <v>134</v>
      </c>
      <c r="B83" s="25"/>
      <c r="C83" s="25"/>
      <c r="D83" s="25"/>
      <c r="E83" s="25"/>
      <c r="F83" s="25"/>
      <c r="G83" s="25"/>
      <c r="H83" s="9"/>
    </row>
    <row r="84" spans="1:8" ht="15" customHeight="1" x14ac:dyDescent="0.2">
      <c r="A84" s="42" t="s">
        <v>133</v>
      </c>
      <c r="B84" s="11"/>
      <c r="C84" s="34"/>
      <c r="D84" s="34">
        <v>551</v>
      </c>
      <c r="E84" s="34" t="s">
        <v>128</v>
      </c>
      <c r="F84" s="11"/>
      <c r="G84" s="44" t="s">
        <v>132</v>
      </c>
      <c r="H84" s="9">
        <v>45.838800000000006</v>
      </c>
    </row>
    <row r="85" spans="1:8" ht="15" customHeight="1" x14ac:dyDescent="0.2">
      <c r="A85" s="42" t="s">
        <v>131</v>
      </c>
      <c r="B85" s="11"/>
      <c r="C85" s="34"/>
      <c r="D85" s="34">
        <v>751</v>
      </c>
      <c r="E85" s="34" t="s">
        <v>128</v>
      </c>
      <c r="F85" s="11"/>
      <c r="G85" s="43"/>
      <c r="H85" s="9">
        <v>57.844200000000001</v>
      </c>
    </row>
    <row r="86" spans="1:8" ht="15" customHeight="1" x14ac:dyDescent="0.2">
      <c r="A86" s="42" t="s">
        <v>130</v>
      </c>
      <c r="B86" s="11"/>
      <c r="C86" s="34"/>
      <c r="D86" s="34">
        <v>951</v>
      </c>
      <c r="E86" s="34" t="s">
        <v>128</v>
      </c>
      <c r="F86" s="11"/>
      <c r="G86" s="43"/>
      <c r="H86" s="9">
        <v>70.941000000000003</v>
      </c>
    </row>
    <row r="87" spans="1:8" ht="15" customHeight="1" x14ac:dyDescent="0.2">
      <c r="A87" s="42" t="s">
        <v>129</v>
      </c>
      <c r="B87" s="11"/>
      <c r="C87" s="34"/>
      <c r="D87" s="34">
        <v>1114</v>
      </c>
      <c r="E87" s="34" t="s">
        <v>128</v>
      </c>
      <c r="F87" s="11"/>
      <c r="G87" s="43"/>
      <c r="H87" s="9">
        <v>85.129200000000012</v>
      </c>
    </row>
    <row r="88" spans="1:8" ht="15" customHeight="1" x14ac:dyDescent="0.2">
      <c r="A88" s="42" t="s">
        <v>127</v>
      </c>
      <c r="B88" s="11"/>
      <c r="C88" s="34"/>
      <c r="D88" s="34"/>
      <c r="E88" s="34"/>
      <c r="F88" s="11"/>
      <c r="G88" s="43"/>
      <c r="H88" s="9">
        <v>67.666800000000009</v>
      </c>
    </row>
    <row r="89" spans="1:8" ht="15" customHeight="1" x14ac:dyDescent="0.2">
      <c r="A89" s="42" t="s">
        <v>126</v>
      </c>
      <c r="B89" s="11"/>
      <c r="C89" s="34"/>
      <c r="D89" s="34"/>
      <c r="E89" s="34"/>
      <c r="F89" s="11"/>
      <c r="G89" s="43"/>
      <c r="H89" s="9">
        <v>70.941000000000003</v>
      </c>
    </row>
    <row r="90" spans="1:8" ht="15" customHeight="1" x14ac:dyDescent="0.2">
      <c r="A90" s="42" t="s">
        <v>125</v>
      </c>
      <c r="B90" s="11"/>
      <c r="C90" s="34">
        <v>2000</v>
      </c>
      <c r="D90" s="34"/>
      <c r="E90" s="34"/>
      <c r="F90" s="11"/>
      <c r="G90" s="43"/>
      <c r="H90" s="9">
        <v>614.45820000000015</v>
      </c>
    </row>
    <row r="91" spans="1:8" ht="15" customHeight="1" x14ac:dyDescent="0.2">
      <c r="A91" s="42" t="s">
        <v>124</v>
      </c>
      <c r="B91" s="11"/>
      <c r="C91" s="34">
        <v>2500</v>
      </c>
      <c r="D91" s="34"/>
      <c r="E91" s="34"/>
      <c r="F91" s="11"/>
      <c r="G91" s="43"/>
      <c r="H91" s="9">
        <v>762.88860000000011</v>
      </c>
    </row>
    <row r="92" spans="1:8" ht="15" customHeight="1" x14ac:dyDescent="0.2">
      <c r="A92" s="42" t="s">
        <v>123</v>
      </c>
      <c r="B92" s="11"/>
      <c r="C92" s="34">
        <v>3000</v>
      </c>
      <c r="D92" s="34"/>
      <c r="E92" s="34"/>
      <c r="F92" s="11"/>
      <c r="G92" s="41"/>
      <c r="H92" s="9">
        <v>980.07720000000006</v>
      </c>
    </row>
    <row r="93" spans="1:8" x14ac:dyDescent="0.2">
      <c r="A93" s="25" t="s">
        <v>122</v>
      </c>
      <c r="B93" s="25"/>
      <c r="C93" s="25"/>
      <c r="D93" s="25"/>
      <c r="E93" s="25"/>
      <c r="F93" s="25"/>
      <c r="G93" s="25"/>
      <c r="H93" s="20"/>
    </row>
    <row r="94" spans="1:8" ht="33.75" x14ac:dyDescent="0.2">
      <c r="A94" s="40" t="s">
        <v>121</v>
      </c>
      <c r="B94" s="13">
        <v>2000</v>
      </c>
      <c r="C94" s="13" t="s">
        <v>6</v>
      </c>
      <c r="D94" s="13">
        <v>600</v>
      </c>
      <c r="E94" s="12">
        <v>7.4</v>
      </c>
      <c r="F94" s="12" t="s">
        <v>6</v>
      </c>
      <c r="G94" s="15" t="s">
        <v>120</v>
      </c>
      <c r="H94" s="9">
        <v>1575.9816000000003</v>
      </c>
    </row>
    <row r="95" spans="1:8" ht="33.75" x14ac:dyDescent="0.2">
      <c r="A95" s="40" t="s">
        <v>119</v>
      </c>
      <c r="B95" s="13">
        <v>2000</v>
      </c>
      <c r="C95" s="13" t="s">
        <v>6</v>
      </c>
      <c r="D95" s="13">
        <v>800</v>
      </c>
      <c r="E95" s="12">
        <v>7.4</v>
      </c>
      <c r="F95" s="39" t="s">
        <v>6</v>
      </c>
      <c r="G95" s="15" t="s">
        <v>118</v>
      </c>
      <c r="H95" s="9">
        <v>1582.5300000000002</v>
      </c>
    </row>
    <row r="96" spans="1:8" ht="33.75" x14ac:dyDescent="0.2">
      <c r="A96" s="40" t="s">
        <v>117</v>
      </c>
      <c r="B96" s="13">
        <v>2000</v>
      </c>
      <c r="C96" s="13" t="s">
        <v>6</v>
      </c>
      <c r="D96" s="13">
        <v>1000</v>
      </c>
      <c r="E96" s="12">
        <v>8</v>
      </c>
      <c r="F96" s="39" t="s">
        <v>6</v>
      </c>
      <c r="G96" s="15" t="s">
        <v>116</v>
      </c>
      <c r="H96" s="9">
        <v>1693.8528000000003</v>
      </c>
    </row>
    <row r="97" spans="1:8" ht="33.75" x14ac:dyDescent="0.2">
      <c r="A97" s="40" t="s">
        <v>115</v>
      </c>
      <c r="B97" s="13">
        <v>2500</v>
      </c>
      <c r="C97" s="13" t="s">
        <v>6</v>
      </c>
      <c r="D97" s="13">
        <v>600</v>
      </c>
      <c r="E97" s="12">
        <v>9</v>
      </c>
      <c r="F97" s="39" t="s">
        <v>6</v>
      </c>
      <c r="G97" s="15" t="s">
        <v>114</v>
      </c>
      <c r="H97" s="9">
        <v>1897.9446000000003</v>
      </c>
    </row>
    <row r="98" spans="1:8" ht="33.75" x14ac:dyDescent="0.2">
      <c r="A98" s="40" t="s">
        <v>113</v>
      </c>
      <c r="B98" s="13">
        <v>2500</v>
      </c>
      <c r="C98" s="13" t="s">
        <v>6</v>
      </c>
      <c r="D98" s="13">
        <v>800</v>
      </c>
      <c r="E98" s="12">
        <v>9.1999999999999993</v>
      </c>
      <c r="F98" s="39" t="s">
        <v>6</v>
      </c>
      <c r="G98" s="15" t="s">
        <v>112</v>
      </c>
      <c r="H98" s="9">
        <v>1937.2350000000001</v>
      </c>
    </row>
    <row r="99" spans="1:8" ht="32.25" customHeight="1" x14ac:dyDescent="0.2">
      <c r="A99" s="40" t="s">
        <v>111</v>
      </c>
      <c r="B99" s="13">
        <v>2500</v>
      </c>
      <c r="C99" s="13" t="s">
        <v>6</v>
      </c>
      <c r="D99" s="13">
        <v>1000</v>
      </c>
      <c r="E99" s="12">
        <v>9.9</v>
      </c>
      <c r="F99" s="39" t="s">
        <v>6</v>
      </c>
      <c r="G99" s="15" t="s">
        <v>110</v>
      </c>
      <c r="H99" s="9">
        <v>2061.6546000000003</v>
      </c>
    </row>
    <row r="100" spans="1:8" ht="33.75" x14ac:dyDescent="0.2">
      <c r="A100" s="40" t="s">
        <v>109</v>
      </c>
      <c r="B100" s="13">
        <v>3000</v>
      </c>
      <c r="C100" s="13" t="s">
        <v>6</v>
      </c>
      <c r="D100" s="13">
        <v>600</v>
      </c>
      <c r="E100" s="12">
        <v>12.9</v>
      </c>
      <c r="F100" s="39" t="s">
        <v>6</v>
      </c>
      <c r="G100" s="15" t="s">
        <v>108</v>
      </c>
      <c r="H100" s="9">
        <v>2381.4348</v>
      </c>
    </row>
    <row r="101" spans="1:8" ht="33.75" x14ac:dyDescent="0.2">
      <c r="A101" s="40" t="s">
        <v>107</v>
      </c>
      <c r="B101" s="13">
        <v>3000</v>
      </c>
      <c r="C101" s="13" t="s">
        <v>6</v>
      </c>
      <c r="D101" s="13">
        <v>800</v>
      </c>
      <c r="E101" s="12">
        <v>13</v>
      </c>
      <c r="F101" s="39" t="s">
        <v>6</v>
      </c>
      <c r="G101" s="15" t="s">
        <v>106</v>
      </c>
      <c r="H101" s="9">
        <v>2402.1714000000002</v>
      </c>
    </row>
    <row r="102" spans="1:8" ht="33.75" x14ac:dyDescent="0.2">
      <c r="A102" s="38" t="s">
        <v>105</v>
      </c>
      <c r="B102" s="31">
        <v>3000</v>
      </c>
      <c r="C102" s="31" t="s">
        <v>6</v>
      </c>
      <c r="D102" s="31">
        <v>1000</v>
      </c>
      <c r="E102" s="30">
        <v>13.9</v>
      </c>
      <c r="F102" s="37" t="s">
        <v>6</v>
      </c>
      <c r="G102" s="36" t="s">
        <v>104</v>
      </c>
      <c r="H102" s="9">
        <v>2584.4351999999999</v>
      </c>
    </row>
    <row r="103" spans="1:8" ht="22.5" x14ac:dyDescent="0.2">
      <c r="A103" s="35" t="s">
        <v>103</v>
      </c>
      <c r="B103" s="34" t="s">
        <v>6</v>
      </c>
      <c r="C103" s="34" t="s">
        <v>6</v>
      </c>
      <c r="D103" s="34" t="s">
        <v>6</v>
      </c>
      <c r="E103" s="34" t="s">
        <v>6</v>
      </c>
      <c r="F103" s="34" t="s">
        <v>6</v>
      </c>
      <c r="G103" s="11" t="s">
        <v>102</v>
      </c>
      <c r="H103" s="9">
        <v>45</v>
      </c>
    </row>
    <row r="104" spans="1:8" ht="22.5" x14ac:dyDescent="0.2">
      <c r="A104" s="35" t="s">
        <v>101</v>
      </c>
      <c r="B104" s="34" t="s">
        <v>6</v>
      </c>
      <c r="C104" s="34" t="s">
        <v>6</v>
      </c>
      <c r="D104" s="34" t="s">
        <v>6</v>
      </c>
      <c r="E104" s="34" t="s">
        <v>6</v>
      </c>
      <c r="F104" s="34" t="s">
        <v>6</v>
      </c>
      <c r="G104" s="11" t="s">
        <v>100</v>
      </c>
      <c r="H104" s="9">
        <v>180</v>
      </c>
    </row>
    <row r="105" spans="1:8" x14ac:dyDescent="0.2">
      <c r="A105" s="25" t="s">
        <v>99</v>
      </c>
      <c r="B105" s="25"/>
      <c r="C105" s="25"/>
      <c r="D105" s="25"/>
      <c r="E105" s="25"/>
      <c r="F105" s="25"/>
      <c r="G105" s="25"/>
      <c r="H105" s="20"/>
    </row>
    <row r="106" spans="1:8" x14ac:dyDescent="0.2">
      <c r="A106" s="19" t="s">
        <v>98</v>
      </c>
      <c r="B106" s="13" t="s">
        <v>6</v>
      </c>
      <c r="C106" s="18">
        <v>150</v>
      </c>
      <c r="D106" s="18">
        <v>600</v>
      </c>
      <c r="E106" s="18">
        <v>0.53</v>
      </c>
      <c r="F106" s="12" t="s">
        <v>6</v>
      </c>
      <c r="G106" s="33" t="s">
        <v>97</v>
      </c>
      <c r="H106" s="9">
        <v>130.96800000000002</v>
      </c>
    </row>
    <row r="107" spans="1:8" x14ac:dyDescent="0.2">
      <c r="A107" s="19" t="s">
        <v>96</v>
      </c>
      <c r="B107" s="13" t="s">
        <v>6</v>
      </c>
      <c r="C107" s="18">
        <v>150</v>
      </c>
      <c r="D107" s="18">
        <v>800</v>
      </c>
      <c r="E107" s="18">
        <v>0.71</v>
      </c>
      <c r="F107" s="12" t="s">
        <v>6</v>
      </c>
      <c r="G107" s="33" t="s">
        <v>95</v>
      </c>
      <c r="H107" s="9">
        <v>149.52180000000001</v>
      </c>
    </row>
    <row r="108" spans="1:8" x14ac:dyDescent="0.2">
      <c r="A108" s="19" t="s">
        <v>94</v>
      </c>
      <c r="B108" s="13" t="s">
        <v>6</v>
      </c>
      <c r="C108" s="18">
        <v>150</v>
      </c>
      <c r="D108" s="18">
        <v>1000</v>
      </c>
      <c r="E108" s="18">
        <v>1.06</v>
      </c>
      <c r="F108" s="12" t="s">
        <v>6</v>
      </c>
      <c r="G108" s="33" t="s">
        <v>93</v>
      </c>
      <c r="H108" s="9">
        <v>193.17780000000002</v>
      </c>
    </row>
    <row r="109" spans="1:8" x14ac:dyDescent="0.2">
      <c r="A109" s="19" t="s">
        <v>92</v>
      </c>
      <c r="B109" s="13" t="s">
        <v>6</v>
      </c>
      <c r="C109" s="18">
        <v>1200</v>
      </c>
      <c r="D109" s="18">
        <v>600</v>
      </c>
      <c r="E109" s="18">
        <f>E106*8</f>
        <v>4.24</v>
      </c>
      <c r="F109" s="12" t="s">
        <v>6</v>
      </c>
      <c r="G109" s="10" t="s">
        <v>91</v>
      </c>
      <c r="H109" s="9">
        <v>1047.7440000000001</v>
      </c>
    </row>
    <row r="110" spans="1:8" x14ac:dyDescent="0.2">
      <c r="A110" s="17" t="s">
        <v>90</v>
      </c>
      <c r="B110" s="13" t="s">
        <v>6</v>
      </c>
      <c r="C110" s="16">
        <v>1200</v>
      </c>
      <c r="D110" s="16">
        <v>800</v>
      </c>
      <c r="E110" s="18">
        <f>E107*8</f>
        <v>5.68</v>
      </c>
      <c r="F110" s="12" t="s">
        <v>6</v>
      </c>
      <c r="G110" s="10" t="s">
        <v>89</v>
      </c>
      <c r="H110" s="9">
        <v>1196.1744000000001</v>
      </c>
    </row>
    <row r="111" spans="1:8" x14ac:dyDescent="0.2">
      <c r="A111" s="17" t="s">
        <v>88</v>
      </c>
      <c r="B111" s="13" t="s">
        <v>6</v>
      </c>
      <c r="C111" s="16">
        <v>1200</v>
      </c>
      <c r="D111" s="16">
        <v>1000</v>
      </c>
      <c r="E111" s="18">
        <f>E108*8</f>
        <v>8.48</v>
      </c>
      <c r="F111" s="12" t="s">
        <v>6</v>
      </c>
      <c r="G111" s="10" t="s">
        <v>87</v>
      </c>
      <c r="H111" s="9">
        <v>1545.4224000000002</v>
      </c>
    </row>
    <row r="112" spans="1:8" x14ac:dyDescent="0.2">
      <c r="A112" s="14" t="s">
        <v>86</v>
      </c>
      <c r="B112" s="13" t="s">
        <v>6</v>
      </c>
      <c r="C112" s="13">
        <v>1500</v>
      </c>
      <c r="D112" s="13">
        <v>600</v>
      </c>
      <c r="E112" s="12">
        <f>E106*10</f>
        <v>5.3000000000000007</v>
      </c>
      <c r="F112" s="12" t="s">
        <v>6</v>
      </c>
      <c r="G112" s="10" t="s">
        <v>85</v>
      </c>
      <c r="H112" s="9">
        <v>1309.68</v>
      </c>
    </row>
    <row r="113" spans="1:8" x14ac:dyDescent="0.2">
      <c r="A113" s="14" t="s">
        <v>84</v>
      </c>
      <c r="B113" s="13" t="s">
        <v>6</v>
      </c>
      <c r="C113" s="13">
        <v>1500</v>
      </c>
      <c r="D113" s="13">
        <v>800</v>
      </c>
      <c r="E113" s="12">
        <f>E107*10</f>
        <v>7.1</v>
      </c>
      <c r="F113" s="12" t="s">
        <v>6</v>
      </c>
      <c r="G113" s="10" t="s">
        <v>83</v>
      </c>
      <c r="H113" s="9">
        <v>1495.2180000000001</v>
      </c>
    </row>
    <row r="114" spans="1:8" x14ac:dyDescent="0.2">
      <c r="A114" s="14" t="s">
        <v>82</v>
      </c>
      <c r="B114" s="13" t="s">
        <v>6</v>
      </c>
      <c r="C114" s="13">
        <v>1500</v>
      </c>
      <c r="D114" s="13">
        <v>1000</v>
      </c>
      <c r="E114" s="12">
        <f>E108*10</f>
        <v>10.600000000000001</v>
      </c>
      <c r="F114" s="12" t="s">
        <v>6</v>
      </c>
      <c r="G114" s="10" t="s">
        <v>81</v>
      </c>
      <c r="H114" s="9">
        <v>1931.778</v>
      </c>
    </row>
    <row r="115" spans="1:8" x14ac:dyDescent="0.2">
      <c r="A115" s="14" t="s">
        <v>80</v>
      </c>
      <c r="B115" s="13" t="s">
        <v>6</v>
      </c>
      <c r="C115" s="13">
        <v>1800</v>
      </c>
      <c r="D115" s="13">
        <v>600</v>
      </c>
      <c r="E115" s="12">
        <f>E106*12</f>
        <v>6.36</v>
      </c>
      <c r="F115" s="12" t="s">
        <v>6</v>
      </c>
      <c r="G115" s="10" t="s">
        <v>79</v>
      </c>
      <c r="H115" s="9">
        <v>1571.6160000000002</v>
      </c>
    </row>
    <row r="116" spans="1:8" x14ac:dyDescent="0.2">
      <c r="A116" s="14" t="s">
        <v>78</v>
      </c>
      <c r="B116" s="13" t="s">
        <v>6</v>
      </c>
      <c r="C116" s="13">
        <v>1800</v>
      </c>
      <c r="D116" s="13">
        <v>800</v>
      </c>
      <c r="E116" s="12">
        <f>E107*12</f>
        <v>8.52</v>
      </c>
      <c r="F116" s="12" t="s">
        <v>6</v>
      </c>
      <c r="G116" s="10" t="s">
        <v>77</v>
      </c>
      <c r="H116" s="9">
        <v>1794.2616000000003</v>
      </c>
    </row>
    <row r="117" spans="1:8" x14ac:dyDescent="0.2">
      <c r="A117" s="14" t="s">
        <v>76</v>
      </c>
      <c r="B117" s="13" t="s">
        <v>6</v>
      </c>
      <c r="C117" s="13">
        <v>1800</v>
      </c>
      <c r="D117" s="13">
        <v>1000</v>
      </c>
      <c r="E117" s="12">
        <f>E108*12</f>
        <v>12.72</v>
      </c>
      <c r="F117" s="12" t="s">
        <v>6</v>
      </c>
      <c r="G117" s="10" t="s">
        <v>75</v>
      </c>
      <c r="H117" s="9">
        <v>2318.1336000000001</v>
      </c>
    </row>
    <row r="118" spans="1:8" x14ac:dyDescent="0.2">
      <c r="A118" s="14" t="s">
        <v>74</v>
      </c>
      <c r="B118" s="13" t="s">
        <v>6</v>
      </c>
      <c r="C118" s="13">
        <v>2100</v>
      </c>
      <c r="D118" s="13">
        <v>600</v>
      </c>
      <c r="E118" s="12">
        <f>E106*14</f>
        <v>7.42</v>
      </c>
      <c r="F118" s="12" t="s">
        <v>6</v>
      </c>
      <c r="G118" s="10" t="s">
        <v>73</v>
      </c>
      <c r="H118" s="9">
        <v>1833.5520000000001</v>
      </c>
    </row>
    <row r="119" spans="1:8" x14ac:dyDescent="0.2">
      <c r="A119" s="14" t="s">
        <v>72</v>
      </c>
      <c r="B119" s="13" t="s">
        <v>6</v>
      </c>
      <c r="C119" s="13">
        <v>2100</v>
      </c>
      <c r="D119" s="13">
        <v>800</v>
      </c>
      <c r="E119" s="12">
        <f>E107*14</f>
        <v>9.94</v>
      </c>
      <c r="F119" s="12" t="s">
        <v>6</v>
      </c>
      <c r="G119" s="10" t="s">
        <v>71</v>
      </c>
      <c r="H119" s="9">
        <v>2093.3052000000002</v>
      </c>
    </row>
    <row r="120" spans="1:8" x14ac:dyDescent="0.2">
      <c r="A120" s="32" t="s">
        <v>70</v>
      </c>
      <c r="B120" s="31" t="s">
        <v>6</v>
      </c>
      <c r="C120" s="31">
        <v>2100</v>
      </c>
      <c r="D120" s="31">
        <v>1000</v>
      </c>
      <c r="E120" s="12">
        <f>E108*14</f>
        <v>14.84</v>
      </c>
      <c r="F120" s="30" t="s">
        <v>6</v>
      </c>
      <c r="G120" s="10" t="s">
        <v>69</v>
      </c>
      <c r="H120" s="9">
        <v>2704.4892</v>
      </c>
    </row>
    <row r="121" spans="1:8" x14ac:dyDescent="0.2">
      <c r="A121" s="25" t="s">
        <v>68</v>
      </c>
      <c r="B121" s="25"/>
      <c r="C121" s="25"/>
      <c r="D121" s="25"/>
      <c r="E121" s="25"/>
      <c r="F121" s="25"/>
      <c r="G121" s="25"/>
      <c r="H121" s="20"/>
    </row>
    <row r="122" spans="1:8" x14ac:dyDescent="0.2">
      <c r="A122" s="29" t="s">
        <v>67</v>
      </c>
      <c r="B122" s="22" t="s">
        <v>6</v>
      </c>
      <c r="C122" s="22" t="s">
        <v>6</v>
      </c>
      <c r="D122" s="28">
        <v>600</v>
      </c>
      <c r="E122" s="27">
        <v>0.48</v>
      </c>
      <c r="F122" s="22" t="s">
        <v>6</v>
      </c>
      <c r="G122" s="26" t="s">
        <v>64</v>
      </c>
      <c r="H122" s="9">
        <v>108.04860000000001</v>
      </c>
    </row>
    <row r="123" spans="1:8" x14ac:dyDescent="0.2">
      <c r="A123" s="29" t="s">
        <v>66</v>
      </c>
      <c r="B123" s="22" t="s">
        <v>6</v>
      </c>
      <c r="C123" s="22" t="s">
        <v>6</v>
      </c>
      <c r="D123" s="28">
        <v>800</v>
      </c>
      <c r="E123" s="27">
        <v>0.64</v>
      </c>
      <c r="F123" s="22" t="s">
        <v>6</v>
      </c>
      <c r="G123" s="26" t="s">
        <v>64</v>
      </c>
      <c r="H123" s="9">
        <v>111.3228</v>
      </c>
    </row>
    <row r="124" spans="1:8" x14ac:dyDescent="0.2">
      <c r="A124" s="29" t="s">
        <v>65</v>
      </c>
      <c r="B124" s="22" t="s">
        <v>6</v>
      </c>
      <c r="C124" s="22" t="s">
        <v>6</v>
      </c>
      <c r="D124" s="28">
        <v>1000</v>
      </c>
      <c r="E124" s="27">
        <v>0.8</v>
      </c>
      <c r="F124" s="22" t="s">
        <v>6</v>
      </c>
      <c r="G124" s="26" t="s">
        <v>64</v>
      </c>
      <c r="H124" s="9">
        <v>133.15080000000003</v>
      </c>
    </row>
    <row r="125" spans="1:8" ht="22.5" x14ac:dyDescent="0.2">
      <c r="A125" s="14" t="s">
        <v>63</v>
      </c>
      <c r="B125" s="22" t="s">
        <v>6</v>
      </c>
      <c r="C125" s="24">
        <v>1200</v>
      </c>
      <c r="D125" s="12" t="s">
        <v>6</v>
      </c>
      <c r="E125" s="12">
        <v>5.78</v>
      </c>
      <c r="F125" s="12" t="s">
        <v>6</v>
      </c>
      <c r="G125" s="10" t="s">
        <v>62</v>
      </c>
      <c r="H125" s="9">
        <v>824.00700000000006</v>
      </c>
    </row>
    <row r="126" spans="1:8" ht="22.5" x14ac:dyDescent="0.2">
      <c r="A126" s="14" t="s">
        <v>61</v>
      </c>
      <c r="B126" s="22" t="s">
        <v>6</v>
      </c>
      <c r="C126" s="24">
        <v>1500</v>
      </c>
      <c r="D126" s="12" t="s">
        <v>6</v>
      </c>
      <c r="E126" s="12">
        <v>7.07</v>
      </c>
      <c r="F126" s="12" t="s">
        <v>6</v>
      </c>
      <c r="G126" s="10" t="s">
        <v>60</v>
      </c>
      <c r="H126" s="9">
        <v>990.99120000000005</v>
      </c>
    </row>
    <row r="127" spans="1:8" ht="26.25" customHeight="1" x14ac:dyDescent="0.2">
      <c r="A127" s="14" t="s">
        <v>59</v>
      </c>
      <c r="B127" s="22" t="s">
        <v>6</v>
      </c>
      <c r="C127" s="24">
        <v>1800</v>
      </c>
      <c r="D127" s="12" t="s">
        <v>6</v>
      </c>
      <c r="E127" s="12">
        <v>8.36</v>
      </c>
      <c r="F127" s="12" t="s">
        <v>6</v>
      </c>
      <c r="G127" s="10" t="s">
        <v>58</v>
      </c>
      <c r="H127" s="9">
        <v>1224.5508</v>
      </c>
    </row>
    <row r="128" spans="1:8" ht="26.25" customHeight="1" x14ac:dyDescent="0.2">
      <c r="A128" s="14" t="s">
        <v>57</v>
      </c>
      <c r="B128" s="22" t="s">
        <v>6</v>
      </c>
      <c r="C128" s="24">
        <v>2100</v>
      </c>
      <c r="D128" s="12" t="s">
        <v>6</v>
      </c>
      <c r="E128" s="12">
        <v>9.6300000000000008</v>
      </c>
      <c r="F128" s="12" t="s">
        <v>6</v>
      </c>
      <c r="G128" s="10" t="s">
        <v>56</v>
      </c>
      <c r="H128" s="9">
        <v>1408.9974000000002</v>
      </c>
    </row>
    <row r="129" spans="1:8" ht="30.75" customHeight="1" x14ac:dyDescent="0.2">
      <c r="A129" s="25" t="s">
        <v>55</v>
      </c>
      <c r="B129" s="25"/>
      <c r="C129" s="25"/>
      <c r="D129" s="25"/>
      <c r="E129" s="25"/>
      <c r="F129" s="25"/>
      <c r="G129" s="25"/>
      <c r="H129" s="20"/>
    </row>
    <row r="130" spans="1:8" ht="33.75" x14ac:dyDescent="0.2">
      <c r="A130" s="14" t="s">
        <v>54</v>
      </c>
      <c r="B130" s="12" t="s">
        <v>6</v>
      </c>
      <c r="C130" s="24">
        <v>1200</v>
      </c>
      <c r="D130" s="12" t="s">
        <v>6</v>
      </c>
      <c r="E130" s="12">
        <f>$E$125+E122*2</f>
        <v>6.74</v>
      </c>
      <c r="F130" s="12" t="s">
        <v>6</v>
      </c>
      <c r="G130" s="10" t="s">
        <v>53</v>
      </c>
      <c r="H130" s="9">
        <v>932.05560000000003</v>
      </c>
    </row>
    <row r="131" spans="1:8" ht="33.75" x14ac:dyDescent="0.2">
      <c r="A131" s="14" t="s">
        <v>52</v>
      </c>
      <c r="B131" s="12" t="s">
        <v>6</v>
      </c>
      <c r="C131" s="24">
        <v>1200</v>
      </c>
      <c r="D131" s="12" t="s">
        <v>6</v>
      </c>
      <c r="E131" s="12">
        <f>$E$125+E123*2</f>
        <v>7.0600000000000005</v>
      </c>
      <c r="F131" s="12" t="s">
        <v>6</v>
      </c>
      <c r="G131" s="10" t="s">
        <v>51</v>
      </c>
      <c r="H131" s="9">
        <v>935.32980000000009</v>
      </c>
    </row>
    <row r="132" spans="1:8" ht="33.75" x14ac:dyDescent="0.2">
      <c r="A132" s="14" t="s">
        <v>50</v>
      </c>
      <c r="B132" s="12" t="s">
        <v>6</v>
      </c>
      <c r="C132" s="24">
        <v>1200</v>
      </c>
      <c r="D132" s="12" t="s">
        <v>6</v>
      </c>
      <c r="E132" s="12">
        <f>$E$125+E124*2</f>
        <v>7.3800000000000008</v>
      </c>
      <c r="F132" s="12" t="s">
        <v>6</v>
      </c>
      <c r="G132" s="10" t="s">
        <v>49</v>
      </c>
      <c r="H132" s="9">
        <v>957.15780000000007</v>
      </c>
    </row>
    <row r="133" spans="1:8" ht="33.75" x14ac:dyDescent="0.2">
      <c r="A133" s="14" t="s">
        <v>48</v>
      </c>
      <c r="B133" s="12" t="s">
        <v>6</v>
      </c>
      <c r="C133" s="24">
        <v>1500</v>
      </c>
      <c r="D133" s="12" t="s">
        <v>6</v>
      </c>
      <c r="E133" s="12">
        <f>$E$126+E122*3</f>
        <v>8.51</v>
      </c>
      <c r="F133" s="12" t="s">
        <v>6</v>
      </c>
      <c r="G133" s="10" t="s">
        <v>47</v>
      </c>
      <c r="H133" s="9">
        <v>1099.0398</v>
      </c>
    </row>
    <row r="134" spans="1:8" ht="33.75" x14ac:dyDescent="0.2">
      <c r="A134" s="14" t="s">
        <v>46</v>
      </c>
      <c r="B134" s="12" t="s">
        <v>6</v>
      </c>
      <c r="C134" s="24">
        <v>1500</v>
      </c>
      <c r="D134" s="12" t="s">
        <v>6</v>
      </c>
      <c r="E134" s="12">
        <f>$E$126+E123*3</f>
        <v>8.99</v>
      </c>
      <c r="F134" s="12" t="s">
        <v>6</v>
      </c>
      <c r="G134" s="10" t="s">
        <v>45</v>
      </c>
      <c r="H134" s="9">
        <v>1102.3140000000001</v>
      </c>
    </row>
    <row r="135" spans="1:8" ht="33.75" x14ac:dyDescent="0.2">
      <c r="A135" s="14" t="s">
        <v>44</v>
      </c>
      <c r="B135" s="12" t="s">
        <v>6</v>
      </c>
      <c r="C135" s="24">
        <v>1500</v>
      </c>
      <c r="D135" s="12" t="s">
        <v>6</v>
      </c>
      <c r="E135" s="12">
        <f>$E$126+E124*3</f>
        <v>9.4700000000000006</v>
      </c>
      <c r="F135" s="12" t="s">
        <v>6</v>
      </c>
      <c r="G135" s="10" t="s">
        <v>43</v>
      </c>
      <c r="H135" s="9">
        <v>1124.1420000000001</v>
      </c>
    </row>
    <row r="136" spans="1:8" ht="33.75" x14ac:dyDescent="0.2">
      <c r="A136" s="14" t="s">
        <v>42</v>
      </c>
      <c r="B136" s="12" t="s">
        <v>6</v>
      </c>
      <c r="C136" s="24">
        <v>1800</v>
      </c>
      <c r="D136" s="12" t="s">
        <v>6</v>
      </c>
      <c r="E136" s="12">
        <f>$E$127+E122*3</f>
        <v>9.7999999999999989</v>
      </c>
      <c r="F136" s="12" t="s">
        <v>6</v>
      </c>
      <c r="G136" s="10" t="s">
        <v>41</v>
      </c>
      <c r="H136" s="9">
        <v>1332.5994000000001</v>
      </c>
    </row>
    <row r="137" spans="1:8" ht="33.75" x14ac:dyDescent="0.2">
      <c r="A137" s="14" t="s">
        <v>40</v>
      </c>
      <c r="B137" s="12" t="s">
        <v>6</v>
      </c>
      <c r="C137" s="24">
        <v>1800</v>
      </c>
      <c r="D137" s="12" t="s">
        <v>6</v>
      </c>
      <c r="E137" s="12">
        <f>$E$127+E123*3</f>
        <v>10.28</v>
      </c>
      <c r="F137" s="12" t="s">
        <v>6</v>
      </c>
      <c r="G137" s="10" t="s">
        <v>39</v>
      </c>
      <c r="H137" s="9">
        <v>1335.8735999999999</v>
      </c>
    </row>
    <row r="138" spans="1:8" ht="33.75" x14ac:dyDescent="0.2">
      <c r="A138" s="14" t="s">
        <v>38</v>
      </c>
      <c r="B138" s="12" t="s">
        <v>6</v>
      </c>
      <c r="C138" s="24">
        <v>1800</v>
      </c>
      <c r="D138" s="12" t="s">
        <v>6</v>
      </c>
      <c r="E138" s="12">
        <f>$E$127+E124*3</f>
        <v>10.76</v>
      </c>
      <c r="F138" s="12" t="s">
        <v>6</v>
      </c>
      <c r="G138" s="10" t="s">
        <v>37</v>
      </c>
      <c r="H138" s="9">
        <v>1357.7016000000001</v>
      </c>
    </row>
    <row r="139" spans="1:8" ht="33.75" x14ac:dyDescent="0.2">
      <c r="A139" s="14" t="s">
        <v>36</v>
      </c>
      <c r="B139" s="22" t="s">
        <v>6</v>
      </c>
      <c r="C139" s="23">
        <v>2100</v>
      </c>
      <c r="D139" s="22" t="s">
        <v>6</v>
      </c>
      <c r="E139" s="22">
        <f>$E$128+E122*3</f>
        <v>11.07</v>
      </c>
      <c r="F139" s="22" t="s">
        <v>6</v>
      </c>
      <c r="G139" s="10" t="s">
        <v>35</v>
      </c>
      <c r="H139" s="9">
        <v>1625.0946000000001</v>
      </c>
    </row>
    <row r="140" spans="1:8" ht="33.75" x14ac:dyDescent="0.2">
      <c r="A140" s="14" t="s">
        <v>34</v>
      </c>
      <c r="B140" s="22" t="s">
        <v>6</v>
      </c>
      <c r="C140" s="23">
        <v>2100</v>
      </c>
      <c r="D140" s="22" t="s">
        <v>6</v>
      </c>
      <c r="E140" s="22">
        <f>$E$128+E123*3</f>
        <v>11.55</v>
      </c>
      <c r="F140" s="22" t="s">
        <v>6</v>
      </c>
      <c r="G140" s="10" t="s">
        <v>33</v>
      </c>
      <c r="H140" s="9">
        <v>1631.6430000000003</v>
      </c>
    </row>
    <row r="141" spans="1:8" ht="33.75" x14ac:dyDescent="0.2">
      <c r="A141" s="14" t="s">
        <v>32</v>
      </c>
      <c r="B141" s="22" t="s">
        <v>6</v>
      </c>
      <c r="C141" s="23">
        <v>2100</v>
      </c>
      <c r="D141" s="22" t="s">
        <v>6</v>
      </c>
      <c r="E141" s="22">
        <f>$E$128+E124*3</f>
        <v>12.030000000000001</v>
      </c>
      <c r="F141" s="22" t="s">
        <v>6</v>
      </c>
      <c r="G141" s="10" t="s">
        <v>31</v>
      </c>
      <c r="H141" s="9">
        <v>1675.2990000000002</v>
      </c>
    </row>
    <row r="142" spans="1:8" x14ac:dyDescent="0.2">
      <c r="A142" s="21" t="s">
        <v>30</v>
      </c>
      <c r="B142" s="21"/>
      <c r="C142" s="21"/>
      <c r="D142" s="21"/>
      <c r="E142" s="21"/>
      <c r="F142" s="21"/>
      <c r="G142" s="21"/>
      <c r="H142" s="20"/>
    </row>
    <row r="143" spans="1:8" ht="22.5" x14ac:dyDescent="0.2">
      <c r="A143" s="19" t="s">
        <v>29</v>
      </c>
      <c r="B143" s="13" t="s">
        <v>6</v>
      </c>
      <c r="C143" s="18">
        <v>1200</v>
      </c>
      <c r="D143" s="18">
        <v>600</v>
      </c>
      <c r="E143" s="12">
        <f>E130+E109</f>
        <v>10.98</v>
      </c>
      <c r="F143" s="15">
        <v>1</v>
      </c>
      <c r="G143" s="15" t="s">
        <v>28</v>
      </c>
      <c r="H143" s="9">
        <v>1979.7996000000003</v>
      </c>
    </row>
    <row r="144" spans="1:8" ht="22.5" x14ac:dyDescent="0.2">
      <c r="A144" s="17" t="s">
        <v>27</v>
      </c>
      <c r="B144" s="13" t="s">
        <v>6</v>
      </c>
      <c r="C144" s="16">
        <v>1200</v>
      </c>
      <c r="D144" s="16">
        <v>800</v>
      </c>
      <c r="E144" s="12">
        <f>E131+E110</f>
        <v>12.74</v>
      </c>
      <c r="F144" s="11">
        <v>1</v>
      </c>
      <c r="G144" s="15" t="s">
        <v>26</v>
      </c>
      <c r="H144" s="9">
        <v>2131.5042000000003</v>
      </c>
    </row>
    <row r="145" spans="1:8" ht="22.5" x14ac:dyDescent="0.2">
      <c r="A145" s="17" t="s">
        <v>25</v>
      </c>
      <c r="B145" s="13" t="s">
        <v>6</v>
      </c>
      <c r="C145" s="16">
        <v>1200</v>
      </c>
      <c r="D145" s="16">
        <v>1000</v>
      </c>
      <c r="E145" s="12">
        <f>E132+E111</f>
        <v>15.860000000000001</v>
      </c>
      <c r="F145" s="11">
        <v>1</v>
      </c>
      <c r="G145" s="15" t="s">
        <v>24</v>
      </c>
      <c r="H145" s="9">
        <v>2502.5802000000003</v>
      </c>
    </row>
    <row r="146" spans="1:8" ht="22.5" x14ac:dyDescent="0.2">
      <c r="A146" s="14" t="s">
        <v>23</v>
      </c>
      <c r="B146" s="13" t="s">
        <v>6</v>
      </c>
      <c r="C146" s="13">
        <v>1500</v>
      </c>
      <c r="D146" s="13">
        <v>600</v>
      </c>
      <c r="E146" s="12">
        <f>E133+E112</f>
        <v>13.81</v>
      </c>
      <c r="F146" s="11">
        <v>1</v>
      </c>
      <c r="G146" s="15" t="s">
        <v>22</v>
      </c>
      <c r="H146" s="9">
        <v>2408.7197999999999</v>
      </c>
    </row>
    <row r="147" spans="1:8" ht="22.5" x14ac:dyDescent="0.2">
      <c r="A147" s="14" t="s">
        <v>21</v>
      </c>
      <c r="B147" s="13" t="s">
        <v>6</v>
      </c>
      <c r="C147" s="13">
        <v>1500</v>
      </c>
      <c r="D147" s="13">
        <v>800</v>
      </c>
      <c r="E147" s="12">
        <f>E134+E113</f>
        <v>16.09</v>
      </c>
      <c r="F147" s="11">
        <v>1</v>
      </c>
      <c r="G147" s="15" t="s">
        <v>20</v>
      </c>
      <c r="H147" s="9">
        <v>2597.5320000000002</v>
      </c>
    </row>
    <row r="148" spans="1:8" ht="22.5" x14ac:dyDescent="0.2">
      <c r="A148" s="14" t="s">
        <v>19</v>
      </c>
      <c r="B148" s="13" t="s">
        <v>6</v>
      </c>
      <c r="C148" s="13">
        <v>1500</v>
      </c>
      <c r="D148" s="13">
        <v>1000</v>
      </c>
      <c r="E148" s="12">
        <f>E135+E114</f>
        <v>20.07</v>
      </c>
      <c r="F148" s="11">
        <v>1</v>
      </c>
      <c r="G148" s="15" t="s">
        <v>18</v>
      </c>
      <c r="H148" s="9">
        <v>3055.92</v>
      </c>
    </row>
    <row r="149" spans="1:8" ht="22.5" x14ac:dyDescent="0.2">
      <c r="A149" s="14" t="s">
        <v>17</v>
      </c>
      <c r="B149" s="13" t="s">
        <v>6</v>
      </c>
      <c r="C149" s="13">
        <v>1800</v>
      </c>
      <c r="D149" s="13">
        <v>600</v>
      </c>
      <c r="E149" s="12">
        <f>E136+E115</f>
        <v>16.16</v>
      </c>
      <c r="F149" s="11">
        <v>1</v>
      </c>
      <c r="G149" s="15" t="s">
        <v>16</v>
      </c>
      <c r="H149" s="9">
        <v>2904.2154</v>
      </c>
    </row>
    <row r="150" spans="1:8" ht="22.5" x14ac:dyDescent="0.2">
      <c r="A150" s="14" t="s">
        <v>15</v>
      </c>
      <c r="B150" s="13" t="s">
        <v>6</v>
      </c>
      <c r="C150" s="13">
        <v>1800</v>
      </c>
      <c r="D150" s="13">
        <v>800</v>
      </c>
      <c r="E150" s="12">
        <f>E137+E116</f>
        <v>18.799999999999997</v>
      </c>
      <c r="F150" s="11">
        <v>1</v>
      </c>
      <c r="G150" s="15" t="s">
        <v>14</v>
      </c>
      <c r="H150" s="9">
        <v>3130.1352000000002</v>
      </c>
    </row>
    <row r="151" spans="1:8" ht="22.5" x14ac:dyDescent="0.2">
      <c r="A151" s="14" t="s">
        <v>13</v>
      </c>
      <c r="B151" s="13" t="s">
        <v>6</v>
      </c>
      <c r="C151" s="13">
        <v>1800</v>
      </c>
      <c r="D151" s="13">
        <v>1000</v>
      </c>
      <c r="E151" s="12">
        <f>E138+E117</f>
        <v>23.48</v>
      </c>
      <c r="F151" s="11">
        <v>1</v>
      </c>
      <c r="G151" s="10" t="s">
        <v>12</v>
      </c>
      <c r="H151" s="9">
        <v>3675.8352000000004</v>
      </c>
    </row>
    <row r="152" spans="1:8" ht="22.5" x14ac:dyDescent="0.2">
      <c r="A152" s="14" t="s">
        <v>11</v>
      </c>
      <c r="B152" s="13" t="s">
        <v>6</v>
      </c>
      <c r="C152" s="13">
        <v>2100</v>
      </c>
      <c r="D152" s="13">
        <v>600</v>
      </c>
      <c r="E152" s="12">
        <f>E139+E118</f>
        <v>18.490000000000002</v>
      </c>
      <c r="F152" s="11">
        <v>1</v>
      </c>
      <c r="G152" s="10" t="s">
        <v>10</v>
      </c>
      <c r="H152" s="9">
        <v>3458.6466</v>
      </c>
    </row>
    <row r="153" spans="1:8" ht="22.5" x14ac:dyDescent="0.2">
      <c r="A153" s="14" t="s">
        <v>9</v>
      </c>
      <c r="B153" s="13" t="s">
        <v>6</v>
      </c>
      <c r="C153" s="13">
        <v>2100</v>
      </c>
      <c r="D153" s="13">
        <v>800</v>
      </c>
      <c r="E153" s="12">
        <f>E140+E119</f>
        <v>21.490000000000002</v>
      </c>
      <c r="F153" s="11">
        <v>1</v>
      </c>
      <c r="G153" s="10" t="s">
        <v>8</v>
      </c>
      <c r="H153" s="9">
        <v>3724.9482000000007</v>
      </c>
    </row>
    <row r="154" spans="1:8" ht="22.5" x14ac:dyDescent="0.2">
      <c r="A154" s="14" t="s">
        <v>7</v>
      </c>
      <c r="B154" s="13" t="s">
        <v>6</v>
      </c>
      <c r="C154" s="13">
        <v>2100</v>
      </c>
      <c r="D154" s="13">
        <v>1000</v>
      </c>
      <c r="E154" s="12">
        <f>E141+E120</f>
        <v>26.87</v>
      </c>
      <c r="F154" s="11">
        <v>1</v>
      </c>
      <c r="G154" s="10" t="s">
        <v>5</v>
      </c>
      <c r="H154" s="9">
        <v>4379.7882</v>
      </c>
    </row>
    <row r="155" spans="1:8" ht="30.75" customHeight="1" x14ac:dyDescent="0.2">
      <c r="A155" s="8" t="s">
        <v>4</v>
      </c>
      <c r="B155" s="8"/>
      <c r="C155" s="8"/>
      <c r="D155" s="8"/>
      <c r="E155" s="8"/>
      <c r="F155" s="8"/>
      <c r="G155" s="8"/>
      <c r="H155" s="8"/>
    </row>
    <row r="156" spans="1:8" ht="30.75" customHeight="1" x14ac:dyDescent="0.2">
      <c r="A156" s="7" t="s">
        <v>3</v>
      </c>
      <c r="B156" s="7"/>
      <c r="C156" s="7"/>
      <c r="D156" s="7"/>
      <c r="E156" s="7"/>
      <c r="F156" s="7"/>
      <c r="G156" s="7"/>
      <c r="H156" s="7"/>
    </row>
    <row r="157" spans="1:8" ht="18" customHeight="1" x14ac:dyDescent="0.2">
      <c r="A157" s="6" t="s">
        <v>2</v>
      </c>
      <c r="B157" s="6"/>
      <c r="C157" s="6"/>
      <c r="D157" s="6"/>
      <c r="E157" s="6"/>
      <c r="F157" s="6"/>
      <c r="G157" s="6"/>
      <c r="H157" s="4"/>
    </row>
    <row r="158" spans="1:8" ht="18" x14ac:dyDescent="0.25">
      <c r="A158" s="5" t="s">
        <v>1</v>
      </c>
      <c r="B158" s="5"/>
      <c r="C158" s="5"/>
      <c r="D158" s="5"/>
      <c r="E158" s="5"/>
      <c r="F158" s="5"/>
      <c r="G158" s="5"/>
      <c r="H158" s="4"/>
    </row>
    <row r="159" spans="1:8" ht="23.25" x14ac:dyDescent="0.2">
      <c r="A159" s="3" t="s">
        <v>0</v>
      </c>
      <c r="B159" s="3"/>
      <c r="C159" s="3"/>
      <c r="D159" s="3"/>
      <c r="E159" s="3"/>
      <c r="F159" s="3"/>
      <c r="G159" s="3"/>
      <c r="H159" s="3"/>
    </row>
  </sheetData>
  <mergeCells count="24">
    <mergeCell ref="A1:H1"/>
    <mergeCell ref="A2:G2"/>
    <mergeCell ref="A3:G3"/>
    <mergeCell ref="A4:G4"/>
    <mergeCell ref="H6:H7"/>
    <mergeCell ref="A6:A7"/>
    <mergeCell ref="B6:E6"/>
    <mergeCell ref="F6:F7"/>
    <mergeCell ref="G6:G7"/>
    <mergeCell ref="G84:G92"/>
    <mergeCell ref="A83:G83"/>
    <mergeCell ref="A8:G8"/>
    <mergeCell ref="A33:G33"/>
    <mergeCell ref="A58:G58"/>
    <mergeCell ref="A93:G93"/>
    <mergeCell ref="A121:G121"/>
    <mergeCell ref="A105:G105"/>
    <mergeCell ref="A159:H159"/>
    <mergeCell ref="A129:G129"/>
    <mergeCell ref="A142:G142"/>
    <mergeCell ref="A155:H155"/>
    <mergeCell ref="A156:H156"/>
    <mergeCell ref="A157:G157"/>
    <mergeCell ref="A158:G158"/>
  </mergeCells>
  <hyperlinks>
    <hyperlink ref="A2" r:id="rId1"/>
    <hyperlink ref="A4:G4" r:id="rId2" display="МЕТАЛЛИЧЕСКИЕ СТЕЛЛАЖИ СРЕДНЕГРУЗОВЫЕ СЕРИИ SGR-Zn"/>
    <hyperlink ref="A8:G8" r:id="rId3" display="Базовые модели стеллажей серии SGR-V-Zn высотой 2000 мм"/>
    <hyperlink ref="A33:G33" r:id="rId4" display="Базовые модели стеллажей серии SGR-V-Zn высотой 2500 мм"/>
    <hyperlink ref="A58:G58" r:id="rId5" display="Базовые модели стеллажей серии SGR-V-Zn высотой 3000 мм"/>
    <hyperlink ref="A83:G83" r:id="rId6" display="Элементы рамы стеллажей серии SGR-V-Zn"/>
    <hyperlink ref="A93:G93" r:id="rId7" display="Рамы стеллажей серии SGR-Zn"/>
    <hyperlink ref="A105:G105" r:id="rId8" display="Металлические настилы стеллажей серии SGR-V-Zn"/>
    <hyperlink ref="A121:G121" r:id="rId9" display="Балки стеллажей серии SGR-V-Zn"/>
    <hyperlink ref="A129:G129" r:id="rId10" display="Комплекты балок стеллажей серии  SGR-V-Zn укомплектованные стяжками"/>
    <hyperlink ref="A142:G142" r:id="rId11" display="Ярус стеллажей серии SGR-V-Zn"/>
  </hyperlinks>
  <pageMargins left="0.25" right="0.25" top="0.75" bottom="0.75" header="0.3" footer="0.3"/>
  <pageSetup paperSize="9" scale="67" orientation="portrait" r:id="rId12"/>
  <rowBreaks count="2" manualBreakCount="2">
    <brk id="102" max="10" man="1"/>
    <brk id="154" max="10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СТЕЛЛАЖИ SGR-V-Zn</vt:lpstr>
      <vt:lpstr>'СТЕЛЛАЖИ SGR-V-Zn'!Область_печати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2018-12-29T12:07:12Z</dcterms:modified>
</cp:coreProperties>
</file>